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Projects\websites\_server\assets\guides\fin-01-gst\"/>
    </mc:Choice>
  </mc:AlternateContent>
  <xr:revisionPtr revIDLastSave="0" documentId="8_{ACD27FF0-0A4C-4C1F-A8FD-6477FEC515E3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 ME" sheetId="5" r:id="rId1"/>
    <sheet name="Practice" sheetId="4" r:id="rId2"/>
    <sheet name="Answers" sheetId="3" r:id="rId3"/>
    <sheet name="Register" sheetId="1" r:id="rId4"/>
    <sheet name="Setup" sheetId="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4" l="1"/>
  <c r="D3" i="4"/>
  <c r="D4" i="4"/>
  <c r="D5" i="4"/>
  <c r="D6" i="4"/>
  <c r="D7" i="4"/>
  <c r="D8" i="4"/>
  <c r="D9" i="4"/>
  <c r="D10" i="4"/>
  <c r="D11" i="4"/>
  <c r="C11" i="3"/>
  <c r="C10" i="3"/>
  <c r="C9" i="3"/>
  <c r="C8" i="3" a="1"/>
  <c r="C8" i="3" s="1"/>
  <c r="C7" i="3" a="1"/>
  <c r="C7" i="3" s="1"/>
  <c r="C6" i="3" a="1"/>
  <c r="C6" i="3" s="1"/>
  <c r="C5" i="3" a="1"/>
  <c r="C5" i="3" s="1"/>
  <c r="C4" i="3"/>
  <c r="C3" i="3"/>
  <c r="C2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<sst xmlns="http://schemas.openxmlformats.org/spreadsheetml/2006/main" count="178" uniqueCount="96">
  <si>
    <t>Invoice</t>
  </si>
  <si>
    <t>Date</t>
  </si>
  <si>
    <t>Customer</t>
  </si>
  <si>
    <t>Buyer state code</t>
  </si>
  <si>
    <t>Taxable</t>
  </si>
  <si>
    <t>GST rate</t>
  </si>
  <si>
    <t>CGST</t>
  </si>
  <si>
    <t>SGST</t>
  </si>
  <si>
    <t>IGST</t>
  </si>
  <si>
    <t>Total</t>
  </si>
  <si>
    <t>INV-101</t>
  </si>
  <si>
    <t>Gupta Agencies</t>
  </si>
  <si>
    <t>08</t>
  </si>
  <si>
    <t>INV-102</t>
  </si>
  <si>
    <t>INV-103</t>
  </si>
  <si>
    <t>Rao Distributors</t>
  </si>
  <si>
    <t>36</t>
  </si>
  <si>
    <t>INV-104</t>
  </si>
  <si>
    <t>Consumer (B2C)</t>
  </si>
  <si>
    <t>07</t>
  </si>
  <si>
    <t>INV-105</t>
  </si>
  <si>
    <t>Mehta &amp; Sons</t>
  </si>
  <si>
    <t>27</t>
  </si>
  <si>
    <t>INV-106</t>
  </si>
  <si>
    <t>INV-107</t>
  </si>
  <si>
    <t>Sharma Traders</t>
  </si>
  <si>
    <t>INV-108</t>
  </si>
  <si>
    <t>INV-109</t>
  </si>
  <si>
    <t>Delhi Retail</t>
  </si>
  <si>
    <t>INV-110</t>
  </si>
  <si>
    <t>INV-111</t>
  </si>
  <si>
    <t>INV-112</t>
  </si>
  <si>
    <t>INV-113</t>
  </si>
  <si>
    <t>INV-114</t>
  </si>
  <si>
    <t>INV-115</t>
  </si>
  <si>
    <t>INV-116</t>
  </si>
  <si>
    <t>INV-117</t>
  </si>
  <si>
    <t>INV-118</t>
  </si>
  <si>
    <t>INV-119</t>
  </si>
  <si>
    <t>INV-120</t>
  </si>
  <si>
    <t>INV-121</t>
  </si>
  <si>
    <t>INV-122</t>
  </si>
  <si>
    <t>INV-123</t>
  </si>
  <si>
    <t>INV-124</t>
  </si>
  <si>
    <t>INV-125</t>
  </si>
  <si>
    <t>INV-126</t>
  </si>
  <si>
    <t>INV-127</t>
  </si>
  <si>
    <t>INV-128</t>
  </si>
  <si>
    <t>INV-129</t>
  </si>
  <si>
    <t>INV-130</t>
  </si>
  <si>
    <t>INV-131</t>
  </si>
  <si>
    <t>INV-132</t>
  </si>
  <si>
    <t>INV-133</t>
  </si>
  <si>
    <t>INV-134</t>
  </si>
  <si>
    <t>INV-135</t>
  </si>
  <si>
    <t>INV-136</t>
  </si>
  <si>
    <t>INV-137</t>
  </si>
  <si>
    <t>INV-138</t>
  </si>
  <si>
    <t>INV-139</t>
  </si>
  <si>
    <t>INV-140</t>
  </si>
  <si>
    <t>Item</t>
  </si>
  <si>
    <t>Value</t>
  </si>
  <si>
    <t>Our state code</t>
  </si>
  <si>
    <t>Task</t>
  </si>
  <si>
    <t>Formula</t>
  </si>
  <si>
    <t>Result</t>
  </si>
  <si>
    <t>CGST for row 2 (intra-state = half the rate; 0 if inter-state; 2 decimals)</t>
  </si>
  <si>
    <t>=IF(Register!D2=Setup!$B$2,ROUND(Register!E2*Register!F2/2,2),0)</t>
  </si>
  <si>
    <t>IGST for row 2 (inter-state = full rate)</t>
  </si>
  <si>
    <t>=IF(Register!D2&lt;&gt;Setup!$B$2,ROUND(Register!E2*Register!F2,2),0)</t>
  </si>
  <si>
    <t>Total taxable value for the month</t>
  </si>
  <si>
    <t>=SUM(Register!E2:E41)</t>
  </si>
  <si>
    <t>Total GST at 18% (all heads) for the month (2 decimals)</t>
  </si>
  <si>
    <t>=ROUND(SUMPRODUCT((Register!F2:F41=0.18)*Register!E2:E41*0.18),2)</t>
  </si>
  <si>
    <t>Taxable value of inter-state supplies</t>
  </si>
  <si>
    <t>=SUMPRODUCT((Register!D2:D41&lt;&gt;Setup!B2)*Register!E2:E41)</t>
  </si>
  <si>
    <t>Total IGST for the month (2 decimals)</t>
  </si>
  <si>
    <t>=ROUND(SUMPRODUCT((Register!D2:D41&lt;&gt;Setup!B2)*Register!E2:E41*Register!F2:F41),2)</t>
  </si>
  <si>
    <t>Total CGST for the month (2 decimals)</t>
  </si>
  <si>
    <t>=ROUND(SUMPRODUCT((Register!D2:D41=Setup!B2)*Register!E2:E41*Register!F2:F41/2),2)</t>
  </si>
  <si>
    <t>Number of invoices at 28%</t>
  </si>
  <si>
    <t>=COUNTIF(Register!F2:F41,0.28)</t>
  </si>
  <si>
    <t>Taxable value billed to Consumer (B2C)</t>
  </si>
  <si>
    <t>=SUMIFS(Register!E2:E41,Register!C2:C41,"Consumer (B2C)")</t>
  </si>
  <si>
    <t>Invoice value (taxable + GST) of INV-105 (2 decimals)</t>
  </si>
  <si>
    <t>=ROUND(XLOOKUP("INV-105",Register!A2:A41,Register!E2:E41)*(1+XLOOKUP("INV-105",Register!A2:A41,Register!F2:F41)),2)</t>
  </si>
  <si>
    <t>Expected answer</t>
  </si>
  <si>
    <t>Your formula  ✍️</t>
  </si>
  <si>
    <t>Check</t>
  </si>
  <si>
    <t>Excel practice: GST sales register</t>
  </si>
  <si>
    <t>Excel for Finance - Lesson 1: GST sales register</t>
  </si>
  <si>
    <t>Fill CGST/SGST/IGST/Total columns on the Register sheet with formulas, then build the monthly summary.</t>
  </si>
  <si>
    <t>1. Practice sheet: build each figure in the yellow column; the Check column turns green when it matches.</t>
  </si>
  <si>
    <t>2. Answers sheet: a working formula for every task. Rates and rules are EXAMPLES - verify current law before real use.</t>
  </si>
  <si>
    <t>Data is made up for practice; tax rates and thresholds are examples - verify current rules before real use.</t>
  </si>
  <si>
    <t>From atulvij.com - free Excel guides and courses.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</si>
</sst>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-mmm\-yyyy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  <family val="2"/>
      <scheme val="minor"/>
    </font>
    <font>
      <b/>
      <sz val="16"/>
      <color rgb="FFC453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5" fontId="0" fillId="0" borderId="0" xfId="0" applyNumberFormat="1"/>
    <xf numFmtId="0" fontId="0" fillId="0" borderId="0" xfId="0" quotePrefix="1"/>
    <xf numFmtId="0" fontId="2" fillId="2" borderId="0" xfId="0" applyFont="1" applyFill="1"/>
    <xf numFmtId="0" fontId="0" fillId="0" borderId="0" xfId="0" applyAlignment="1">
      <alignment wrapText="1"/>
    </xf>
    <xf numFmtId="0" fontId="0" fillId="3" borderId="0" xfId="0" applyFill="1"/>
    <xf numFmtId="0" fontId="3" fillId="0" borderId="0" xfId="0" applyFont="1"/>
  </cellXfs>
  <cellStyles count="1">
    <cellStyle name="Normal" xfId="0" builtinId="0"/>
  </cellStyles>
  <dxfs count="2">
    <dxf>
      <fill>
        <patternFill>
          <bgColor rgb="FFF8D0C8"/>
        </patternFill>
      </fill>
    </dxf>
    <dxf>
      <fill>
        <patternFill>
          <bgColor rgb="FFD8F0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2BD3C-41B9-4463-8663-2E0614BB98C4}">
  <dimension ref="A1:A8"/>
  <sheetViews>
    <sheetView workbookViewId="0"/>
  </sheetViews>
  <sheetFormatPr defaultRowHeight="14.4" x14ac:dyDescent="0.3"/>
  <cols>
    <col min="1" max="1" width="110.77734375" customWidth="1"/>
  </cols>
  <sheetData>
    <row r="1" spans="1:1" ht="21" x14ac:dyDescent="0.4">
      <c r="A1" s="7" t="s">
        <v>89</v>
      </c>
    </row>
    <row r="3" spans="1:1" x14ac:dyDescent="0.3">
      <c r="A3" t="s">
        <v>90</v>
      </c>
    </row>
    <row r="4" spans="1:1" x14ac:dyDescent="0.3">
      <c r="A4" t="s">
        <v>91</v>
      </c>
    </row>
    <row r="5" spans="1:1" x14ac:dyDescent="0.3">
      <c r="A5" t="s">
        <v>92</v>
      </c>
    </row>
    <row r="6" spans="1:1" x14ac:dyDescent="0.3">
      <c r="A6" t="s">
        <v>93</v>
      </c>
    </row>
    <row r="7" spans="1:1" x14ac:dyDescent="0.3">
      <c r="A7" t="s">
        <v>94</v>
      </c>
    </row>
    <row r="8" spans="1:1" x14ac:dyDescent="0.3">
      <c r="A8" t="s">
        <v>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D3D43-4DDF-4198-98D9-B5CD19B15AA2}">
  <dimension ref="A1:D11"/>
  <sheetViews>
    <sheetView tabSelected="1" workbookViewId="0">
      <selection activeCell="C2" sqref="C2"/>
    </sheetView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63</v>
      </c>
      <c r="B1" s="4" t="s">
        <v>86</v>
      </c>
      <c r="C1" s="4" t="s">
        <v>87</v>
      </c>
      <c r="D1" s="4" t="s">
        <v>88</v>
      </c>
    </row>
    <row r="2" spans="1:4" x14ac:dyDescent="0.3">
      <c r="A2" s="5" t="s">
        <v>66</v>
      </c>
      <c r="B2">
        <v>0</v>
      </c>
      <c r="C2" s="6"/>
      <c r="D2" t="str">
        <f t="shared" ref="D2:D11" si="0">IF(C2="","",IF(C2=B2,"✓ Correct","✗ Try again"))</f>
        <v/>
      </c>
    </row>
    <row r="3" spans="1:4" x14ac:dyDescent="0.3">
      <c r="A3" s="5" t="s">
        <v>68</v>
      </c>
      <c r="B3">
        <v>37380</v>
      </c>
      <c r="C3" s="6"/>
      <c r="D3" t="str">
        <f t="shared" si="0"/>
        <v/>
      </c>
    </row>
    <row r="4" spans="1:4" x14ac:dyDescent="0.3">
      <c r="A4" s="5" t="s">
        <v>70</v>
      </c>
      <c r="B4">
        <v>4380000</v>
      </c>
      <c r="C4" s="6"/>
      <c r="D4" t="str">
        <f t="shared" si="0"/>
        <v/>
      </c>
    </row>
    <row r="5" spans="1:4" x14ac:dyDescent="0.3">
      <c r="A5" s="5" t="s">
        <v>72</v>
      </c>
      <c r="B5">
        <v>377370</v>
      </c>
      <c r="C5" s="6"/>
      <c r="D5" t="str">
        <f t="shared" si="0"/>
        <v/>
      </c>
    </row>
    <row r="6" spans="1:4" x14ac:dyDescent="0.3">
      <c r="A6" s="5" t="s">
        <v>74</v>
      </c>
      <c r="B6">
        <v>2554500</v>
      </c>
      <c r="C6" s="6"/>
      <c r="D6" t="str">
        <f t="shared" si="0"/>
        <v/>
      </c>
    </row>
    <row r="7" spans="1:4" x14ac:dyDescent="0.3">
      <c r="A7" s="5" t="s">
        <v>76</v>
      </c>
      <c r="B7">
        <v>392655</v>
      </c>
      <c r="C7" s="6"/>
      <c r="D7" t="str">
        <f t="shared" si="0"/>
        <v/>
      </c>
    </row>
    <row r="8" spans="1:4" x14ac:dyDescent="0.3">
      <c r="A8" s="5" t="s">
        <v>78</v>
      </c>
      <c r="B8">
        <v>178812.5</v>
      </c>
      <c r="C8" s="6"/>
      <c r="D8" t="str">
        <f t="shared" si="0"/>
        <v/>
      </c>
    </row>
    <row r="9" spans="1:4" x14ac:dyDescent="0.3">
      <c r="A9" s="5" t="s">
        <v>80</v>
      </c>
      <c r="B9">
        <v>11</v>
      </c>
      <c r="C9" s="6"/>
      <c r="D9" t="str">
        <f t="shared" si="0"/>
        <v/>
      </c>
    </row>
    <row r="10" spans="1:4" x14ac:dyDescent="0.3">
      <c r="A10" s="5" t="s">
        <v>82</v>
      </c>
      <c r="B10">
        <v>612000</v>
      </c>
      <c r="C10" s="6"/>
      <c r="D10" t="str">
        <f t="shared" si="0"/>
        <v/>
      </c>
    </row>
    <row r="11" spans="1:4" x14ac:dyDescent="0.3">
      <c r="A11" s="5" t="s">
        <v>84</v>
      </c>
      <c r="B11">
        <v>182900</v>
      </c>
      <c r="C11" s="6"/>
      <c r="D11" t="str">
        <f t="shared" si="0"/>
        <v/>
      </c>
    </row>
  </sheetData>
  <conditionalFormatting sqref="D2:D11">
    <cfRule type="expression" dxfId="1" priority="1" stopIfTrue="1">
      <formula>LEFT(D2,1)="✓"</formula>
    </cfRule>
    <cfRule type="expression" dxfId="0" priority="2" stopIfTrue="1">
      <formula>LEFT(D2,1)="✗"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52D7E-5E98-42DB-9806-ADFEFD57AD8E}">
  <dimension ref="A1:D11"/>
  <sheetViews>
    <sheetView workbookViewId="0"/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63</v>
      </c>
      <c r="B1" s="4" t="s">
        <v>64</v>
      </c>
      <c r="C1" s="4" t="s">
        <v>65</v>
      </c>
      <c r="D1" s="4"/>
    </row>
    <row r="2" spans="1:4" x14ac:dyDescent="0.3">
      <c r="A2" s="5" t="s">
        <v>66</v>
      </c>
      <c r="B2" s="3" t="s">
        <v>67</v>
      </c>
      <c r="C2">
        <f>IF(Register!D2=Setup!$B$2,ROUND(Register!E2*Register!F2/2,2),0)</f>
        <v>0</v>
      </c>
    </row>
    <row r="3" spans="1:4" x14ac:dyDescent="0.3">
      <c r="A3" s="5" t="s">
        <v>68</v>
      </c>
      <c r="B3" s="3" t="s">
        <v>69</v>
      </c>
      <c r="C3">
        <f>IF(Register!D2&lt;&gt;Setup!$B$2,ROUND(Register!E2*Register!F2,2),0)</f>
        <v>37380</v>
      </c>
    </row>
    <row r="4" spans="1:4" x14ac:dyDescent="0.3">
      <c r="A4" s="5" t="s">
        <v>70</v>
      </c>
      <c r="B4" s="3" t="s">
        <v>71</v>
      </c>
      <c r="C4">
        <f>SUM(Register!E2:E41)</f>
        <v>4380000</v>
      </c>
    </row>
    <row r="5" spans="1:4" x14ac:dyDescent="0.3">
      <c r="A5" s="5" t="s">
        <v>72</v>
      </c>
      <c r="B5" s="3" t="s">
        <v>73</v>
      </c>
      <c r="C5" cm="1">
        <f t="array" ref="C5">ROUND(SUMPRODUCT((Register!F2:F41=0.18)*Register!E2:E41*0.18),2)</f>
        <v>377370</v>
      </c>
    </row>
    <row r="6" spans="1:4" x14ac:dyDescent="0.3">
      <c r="A6" s="5" t="s">
        <v>74</v>
      </c>
      <c r="B6" s="3" t="s">
        <v>75</v>
      </c>
      <c r="C6" cm="1">
        <f t="array" ref="C6">SUMPRODUCT((Register!D2:D41&lt;&gt;Setup!B2)*Register!E2:E41)</f>
        <v>2554500</v>
      </c>
    </row>
    <row r="7" spans="1:4" x14ac:dyDescent="0.3">
      <c r="A7" s="5" t="s">
        <v>76</v>
      </c>
      <c r="B7" s="3" t="s">
        <v>77</v>
      </c>
      <c r="C7" cm="1">
        <f t="array" ref="C7">ROUND(SUMPRODUCT((Register!D2:D41&lt;&gt;Setup!B2)*Register!E2:E41*Register!F2:F41),2)</f>
        <v>392655</v>
      </c>
    </row>
    <row r="8" spans="1:4" x14ac:dyDescent="0.3">
      <c r="A8" s="5" t="s">
        <v>78</v>
      </c>
      <c r="B8" s="3" t="s">
        <v>79</v>
      </c>
      <c r="C8" cm="1">
        <f t="array" ref="C8">ROUND(SUMPRODUCT((Register!D2:D41=Setup!B2)*Register!E2:E41*Register!F2:F41/2),2)</f>
        <v>178812.5</v>
      </c>
    </row>
    <row r="9" spans="1:4" x14ac:dyDescent="0.3">
      <c r="A9" s="5" t="s">
        <v>80</v>
      </c>
      <c r="B9" s="3" t="s">
        <v>81</v>
      </c>
      <c r="C9">
        <f>COUNTIF(Register!F2:F41,0.28)</f>
        <v>11</v>
      </c>
    </row>
    <row r="10" spans="1:4" x14ac:dyDescent="0.3">
      <c r="A10" s="5" t="s">
        <v>82</v>
      </c>
      <c r="B10" s="3" t="s">
        <v>83</v>
      </c>
      <c r="C10">
        <f>SUMIFS(Register!E2:E41,Register!C2:C41,"Consumer (B2C)")</f>
        <v>612000</v>
      </c>
    </row>
    <row r="11" spans="1:4" x14ac:dyDescent="0.3">
      <c r="A11" s="5" t="s">
        <v>84</v>
      </c>
      <c r="B11" s="3" t="s">
        <v>85</v>
      </c>
      <c r="C11">
        <f>ROUND(_xlfn.XLOOKUP("INV-105",Register!A2:A41,Register!E2:E41)*(1+_xlfn.XLOOKUP("INV-105",Register!A2:A41,Register!F2:F41)),2)</f>
        <v>182900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workbookViewId="0"/>
  </sheetViews>
  <sheetFormatPr defaultRowHeight="14.4" x14ac:dyDescent="0.3"/>
  <cols>
    <col min="1" max="1" width="9" customWidth="1"/>
    <col min="2" max="2" width="12" customWidth="1"/>
    <col min="3" max="3" width="16" customWidth="1"/>
    <col min="4" max="4" width="11" customWidth="1"/>
    <col min="5" max="5" width="10" customWidth="1"/>
    <col min="6" max="6" width="8" customWidth="1"/>
    <col min="7" max="9" width="9" customWidth="1"/>
    <col min="10" max="10" width="10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t="s">
        <v>10</v>
      </c>
      <c r="B2" s="2">
        <v>46271</v>
      </c>
      <c r="C2" t="s">
        <v>11</v>
      </c>
      <c r="D2" t="s">
        <v>12</v>
      </c>
      <c r="E2">
        <v>133500</v>
      </c>
      <c r="F2">
        <v>0.28000000000000003</v>
      </c>
    </row>
    <row r="3" spans="1:10" x14ac:dyDescent="0.3">
      <c r="A3" t="s">
        <v>13</v>
      </c>
      <c r="B3" s="2">
        <v>46274</v>
      </c>
      <c r="C3" t="s">
        <v>11</v>
      </c>
      <c r="D3" t="s">
        <v>12</v>
      </c>
      <c r="E3">
        <v>64000</v>
      </c>
      <c r="F3">
        <v>0.28000000000000003</v>
      </c>
    </row>
    <row r="4" spans="1:10" x14ac:dyDescent="0.3">
      <c r="A4" t="s">
        <v>14</v>
      </c>
      <c r="B4" s="2">
        <v>46289</v>
      </c>
      <c r="C4" t="s">
        <v>15</v>
      </c>
      <c r="D4" t="s">
        <v>16</v>
      </c>
      <c r="E4">
        <v>145000</v>
      </c>
      <c r="F4">
        <v>0.18</v>
      </c>
    </row>
    <row r="5" spans="1:10" x14ac:dyDescent="0.3">
      <c r="A5" t="s">
        <v>17</v>
      </c>
      <c r="B5" s="2">
        <v>46286</v>
      </c>
      <c r="C5" t="s">
        <v>18</v>
      </c>
      <c r="D5" t="s">
        <v>19</v>
      </c>
      <c r="E5">
        <v>145000</v>
      </c>
      <c r="F5">
        <v>0.28000000000000003</v>
      </c>
    </row>
    <row r="6" spans="1:10" x14ac:dyDescent="0.3">
      <c r="A6" t="s">
        <v>20</v>
      </c>
      <c r="B6" s="2">
        <v>46278</v>
      </c>
      <c r="C6" t="s">
        <v>21</v>
      </c>
      <c r="D6" t="s">
        <v>22</v>
      </c>
      <c r="E6">
        <v>155000</v>
      </c>
      <c r="F6">
        <v>0.18</v>
      </c>
    </row>
    <row r="7" spans="1:10" x14ac:dyDescent="0.3">
      <c r="A7" t="s">
        <v>23</v>
      </c>
      <c r="B7" s="2">
        <v>46293</v>
      </c>
      <c r="C7" t="s">
        <v>21</v>
      </c>
      <c r="D7" t="s">
        <v>22</v>
      </c>
      <c r="E7">
        <v>108000</v>
      </c>
      <c r="F7">
        <v>0.05</v>
      </c>
    </row>
    <row r="8" spans="1:10" x14ac:dyDescent="0.3">
      <c r="A8" t="s">
        <v>24</v>
      </c>
      <c r="B8" s="2">
        <v>46274</v>
      </c>
      <c r="C8" t="s">
        <v>25</v>
      </c>
      <c r="D8" t="s">
        <v>19</v>
      </c>
      <c r="E8">
        <v>12000</v>
      </c>
      <c r="F8">
        <v>0.28000000000000003</v>
      </c>
    </row>
    <row r="9" spans="1:10" x14ac:dyDescent="0.3">
      <c r="A9" t="s">
        <v>26</v>
      </c>
      <c r="B9" s="2">
        <v>46277</v>
      </c>
      <c r="C9" t="s">
        <v>25</v>
      </c>
      <c r="D9" t="s">
        <v>19</v>
      </c>
      <c r="E9">
        <v>127000</v>
      </c>
      <c r="F9">
        <v>0.12</v>
      </c>
    </row>
    <row r="10" spans="1:10" x14ac:dyDescent="0.3">
      <c r="A10" t="s">
        <v>27</v>
      </c>
      <c r="B10" s="2">
        <v>46280</v>
      </c>
      <c r="C10" t="s">
        <v>28</v>
      </c>
      <c r="D10" t="s">
        <v>19</v>
      </c>
      <c r="E10">
        <v>81500</v>
      </c>
      <c r="F10">
        <v>0.18</v>
      </c>
    </row>
    <row r="11" spans="1:10" x14ac:dyDescent="0.3">
      <c r="A11" t="s">
        <v>29</v>
      </c>
      <c r="B11" s="2">
        <v>46280</v>
      </c>
      <c r="C11" t="s">
        <v>18</v>
      </c>
      <c r="D11" t="s">
        <v>19</v>
      </c>
      <c r="E11">
        <v>54000</v>
      </c>
      <c r="F11">
        <v>0.05</v>
      </c>
    </row>
    <row r="12" spans="1:10" x14ac:dyDescent="0.3">
      <c r="A12" t="s">
        <v>30</v>
      </c>
      <c r="B12" s="2">
        <v>46295</v>
      </c>
      <c r="C12" t="s">
        <v>11</v>
      </c>
      <c r="D12" t="s">
        <v>12</v>
      </c>
      <c r="E12">
        <v>125000</v>
      </c>
      <c r="F12">
        <v>0.05</v>
      </c>
    </row>
    <row r="13" spans="1:10" x14ac:dyDescent="0.3">
      <c r="A13" t="s">
        <v>31</v>
      </c>
      <c r="B13" s="2">
        <v>46269</v>
      </c>
      <c r="C13" t="s">
        <v>25</v>
      </c>
      <c r="D13" t="s">
        <v>19</v>
      </c>
      <c r="E13">
        <v>32000</v>
      </c>
      <c r="F13">
        <v>0.28000000000000003</v>
      </c>
    </row>
    <row r="14" spans="1:10" x14ac:dyDescent="0.3">
      <c r="A14" t="s">
        <v>32</v>
      </c>
      <c r="B14" s="2">
        <v>46295</v>
      </c>
      <c r="C14" t="s">
        <v>11</v>
      </c>
      <c r="D14" t="s">
        <v>12</v>
      </c>
      <c r="E14">
        <v>145500</v>
      </c>
      <c r="F14">
        <v>0.18</v>
      </c>
    </row>
    <row r="15" spans="1:10" x14ac:dyDescent="0.3">
      <c r="A15" t="s">
        <v>33</v>
      </c>
      <c r="B15" s="2">
        <v>46295</v>
      </c>
      <c r="C15" t="s">
        <v>25</v>
      </c>
      <c r="D15" t="s">
        <v>19</v>
      </c>
      <c r="E15">
        <v>179500</v>
      </c>
      <c r="F15">
        <v>0.18</v>
      </c>
    </row>
    <row r="16" spans="1:10" x14ac:dyDescent="0.3">
      <c r="A16" t="s">
        <v>34</v>
      </c>
      <c r="B16" s="2">
        <v>46269</v>
      </c>
      <c r="C16" t="s">
        <v>15</v>
      </c>
      <c r="D16" t="s">
        <v>16</v>
      </c>
      <c r="E16">
        <v>56000</v>
      </c>
      <c r="F16">
        <v>0.18</v>
      </c>
    </row>
    <row r="17" spans="1:6" x14ac:dyDescent="0.3">
      <c r="A17" t="s">
        <v>35</v>
      </c>
      <c r="B17" s="2">
        <v>46284</v>
      </c>
      <c r="C17" t="s">
        <v>15</v>
      </c>
      <c r="D17" t="s">
        <v>16</v>
      </c>
      <c r="E17">
        <v>145500</v>
      </c>
      <c r="F17">
        <v>0.12</v>
      </c>
    </row>
    <row r="18" spans="1:6" x14ac:dyDescent="0.3">
      <c r="A18" t="s">
        <v>36</v>
      </c>
      <c r="B18" s="2">
        <v>46269</v>
      </c>
      <c r="C18" t="s">
        <v>21</v>
      </c>
      <c r="D18" t="s">
        <v>22</v>
      </c>
      <c r="E18">
        <v>120000</v>
      </c>
      <c r="F18">
        <v>0.18</v>
      </c>
    </row>
    <row r="19" spans="1:6" x14ac:dyDescent="0.3">
      <c r="A19" t="s">
        <v>37</v>
      </c>
      <c r="B19" s="2">
        <v>46279</v>
      </c>
      <c r="C19" t="s">
        <v>28</v>
      </c>
      <c r="D19" t="s">
        <v>19</v>
      </c>
      <c r="E19">
        <v>117500</v>
      </c>
      <c r="F19">
        <v>0.05</v>
      </c>
    </row>
    <row r="20" spans="1:6" x14ac:dyDescent="0.3">
      <c r="A20" t="s">
        <v>38</v>
      </c>
      <c r="B20" s="2">
        <v>46295</v>
      </c>
      <c r="C20" t="s">
        <v>28</v>
      </c>
      <c r="D20" t="s">
        <v>19</v>
      </c>
      <c r="E20">
        <v>15000</v>
      </c>
      <c r="F20">
        <v>0.18</v>
      </c>
    </row>
    <row r="21" spans="1:6" x14ac:dyDescent="0.3">
      <c r="A21" t="s">
        <v>39</v>
      </c>
      <c r="B21" s="2">
        <v>46269</v>
      </c>
      <c r="C21" t="s">
        <v>28</v>
      </c>
      <c r="D21" t="s">
        <v>19</v>
      </c>
      <c r="E21">
        <v>169500</v>
      </c>
      <c r="F21">
        <v>0.28000000000000003</v>
      </c>
    </row>
    <row r="22" spans="1:6" x14ac:dyDescent="0.3">
      <c r="A22" t="s">
        <v>40</v>
      </c>
      <c r="B22" s="2">
        <v>46292</v>
      </c>
      <c r="C22" t="s">
        <v>28</v>
      </c>
      <c r="D22" t="s">
        <v>19</v>
      </c>
      <c r="E22">
        <v>83500</v>
      </c>
      <c r="F22">
        <v>0.28000000000000003</v>
      </c>
    </row>
    <row r="23" spans="1:6" x14ac:dyDescent="0.3">
      <c r="A23" t="s">
        <v>41</v>
      </c>
      <c r="B23" s="2">
        <v>46276</v>
      </c>
      <c r="C23" t="s">
        <v>15</v>
      </c>
      <c r="D23" t="s">
        <v>16</v>
      </c>
      <c r="E23">
        <v>180500</v>
      </c>
      <c r="F23">
        <v>0.05</v>
      </c>
    </row>
    <row r="24" spans="1:6" x14ac:dyDescent="0.3">
      <c r="A24" t="s">
        <v>42</v>
      </c>
      <c r="B24" s="2">
        <v>46294</v>
      </c>
      <c r="C24" t="s">
        <v>15</v>
      </c>
      <c r="D24" t="s">
        <v>16</v>
      </c>
      <c r="E24">
        <v>140000</v>
      </c>
      <c r="F24">
        <v>0.05</v>
      </c>
    </row>
    <row r="25" spans="1:6" x14ac:dyDescent="0.3">
      <c r="A25" t="s">
        <v>43</v>
      </c>
      <c r="B25" s="2">
        <v>46283</v>
      </c>
      <c r="C25" t="s">
        <v>28</v>
      </c>
      <c r="D25" t="s">
        <v>19</v>
      </c>
      <c r="E25">
        <v>153500</v>
      </c>
      <c r="F25">
        <v>0.18</v>
      </c>
    </row>
    <row r="26" spans="1:6" x14ac:dyDescent="0.3">
      <c r="A26" t="s">
        <v>44</v>
      </c>
      <c r="B26" s="2">
        <v>46284</v>
      </c>
      <c r="C26" t="s">
        <v>21</v>
      </c>
      <c r="D26" t="s">
        <v>22</v>
      </c>
      <c r="E26">
        <v>62500</v>
      </c>
      <c r="F26">
        <v>0.18</v>
      </c>
    </row>
    <row r="27" spans="1:6" x14ac:dyDescent="0.3">
      <c r="A27" t="s">
        <v>45</v>
      </c>
      <c r="B27" s="2">
        <v>46267</v>
      </c>
      <c r="C27" t="s">
        <v>15</v>
      </c>
      <c r="D27" t="s">
        <v>16</v>
      </c>
      <c r="E27">
        <v>59500</v>
      </c>
      <c r="F27">
        <v>0.28000000000000003</v>
      </c>
    </row>
    <row r="28" spans="1:6" x14ac:dyDescent="0.3">
      <c r="A28" t="s">
        <v>46</v>
      </c>
      <c r="B28" s="2">
        <v>46283</v>
      </c>
      <c r="C28" t="s">
        <v>21</v>
      </c>
      <c r="D28" t="s">
        <v>22</v>
      </c>
      <c r="E28">
        <v>124000</v>
      </c>
      <c r="F28">
        <v>0.18</v>
      </c>
    </row>
    <row r="29" spans="1:6" x14ac:dyDescent="0.3">
      <c r="A29" t="s">
        <v>47</v>
      </c>
      <c r="B29" s="2">
        <v>46272</v>
      </c>
      <c r="C29" t="s">
        <v>18</v>
      </c>
      <c r="D29" t="s">
        <v>19</v>
      </c>
      <c r="E29">
        <v>157000</v>
      </c>
      <c r="F29">
        <v>0.18</v>
      </c>
    </row>
    <row r="30" spans="1:6" x14ac:dyDescent="0.3">
      <c r="A30" t="s">
        <v>48</v>
      </c>
      <c r="B30" s="2">
        <v>46274</v>
      </c>
      <c r="C30" t="s">
        <v>28</v>
      </c>
      <c r="D30" t="s">
        <v>19</v>
      </c>
      <c r="E30">
        <v>95000</v>
      </c>
      <c r="F30">
        <v>0.18</v>
      </c>
    </row>
    <row r="31" spans="1:6" x14ac:dyDescent="0.3">
      <c r="A31" t="s">
        <v>49</v>
      </c>
      <c r="B31" s="2">
        <v>46286</v>
      </c>
      <c r="C31" t="s">
        <v>15</v>
      </c>
      <c r="D31" t="s">
        <v>16</v>
      </c>
      <c r="E31">
        <v>42500</v>
      </c>
      <c r="F31">
        <v>0.28000000000000003</v>
      </c>
    </row>
    <row r="32" spans="1:6" x14ac:dyDescent="0.3">
      <c r="A32" t="s">
        <v>50</v>
      </c>
      <c r="B32" s="2">
        <v>46275</v>
      </c>
      <c r="C32" t="s">
        <v>15</v>
      </c>
      <c r="D32" t="s">
        <v>16</v>
      </c>
      <c r="E32">
        <v>50500</v>
      </c>
      <c r="F32">
        <v>0.05</v>
      </c>
    </row>
    <row r="33" spans="1:6" x14ac:dyDescent="0.3">
      <c r="A33" t="s">
        <v>51</v>
      </c>
      <c r="B33" s="2">
        <v>46287</v>
      </c>
      <c r="C33" t="s">
        <v>15</v>
      </c>
      <c r="D33" t="s">
        <v>16</v>
      </c>
      <c r="E33">
        <v>193500</v>
      </c>
      <c r="F33">
        <v>0.05</v>
      </c>
    </row>
    <row r="34" spans="1:6" x14ac:dyDescent="0.3">
      <c r="A34" t="s">
        <v>52</v>
      </c>
      <c r="B34" s="2">
        <v>46289</v>
      </c>
      <c r="C34" t="s">
        <v>18</v>
      </c>
      <c r="D34" t="s">
        <v>19</v>
      </c>
      <c r="E34">
        <v>45000</v>
      </c>
      <c r="F34">
        <v>0.18</v>
      </c>
    </row>
    <row r="35" spans="1:6" x14ac:dyDescent="0.3">
      <c r="A35" t="s">
        <v>53</v>
      </c>
      <c r="B35" s="2">
        <v>46282</v>
      </c>
      <c r="C35" t="s">
        <v>25</v>
      </c>
      <c r="D35" t="s">
        <v>19</v>
      </c>
      <c r="E35">
        <v>147500</v>
      </c>
      <c r="F35">
        <v>0.28000000000000003</v>
      </c>
    </row>
    <row r="36" spans="1:6" x14ac:dyDescent="0.3">
      <c r="A36" t="s">
        <v>54</v>
      </c>
      <c r="B36" s="2">
        <v>46287</v>
      </c>
      <c r="C36" t="s">
        <v>21</v>
      </c>
      <c r="D36" t="s">
        <v>22</v>
      </c>
      <c r="E36">
        <v>153000</v>
      </c>
      <c r="F36">
        <v>0.28000000000000003</v>
      </c>
    </row>
    <row r="37" spans="1:6" x14ac:dyDescent="0.3">
      <c r="A37" t="s">
        <v>55</v>
      </c>
      <c r="B37" s="2">
        <v>46281</v>
      </c>
      <c r="C37" t="s">
        <v>15</v>
      </c>
      <c r="D37" t="s">
        <v>16</v>
      </c>
      <c r="E37">
        <v>191000</v>
      </c>
      <c r="F37">
        <v>0.18</v>
      </c>
    </row>
    <row r="38" spans="1:6" x14ac:dyDescent="0.3">
      <c r="A38" t="s">
        <v>56</v>
      </c>
      <c r="B38" s="2">
        <v>46270</v>
      </c>
      <c r="C38" t="s">
        <v>15</v>
      </c>
      <c r="D38" t="s">
        <v>16</v>
      </c>
      <c r="E38">
        <v>9000</v>
      </c>
      <c r="F38">
        <v>0.18</v>
      </c>
    </row>
    <row r="39" spans="1:6" x14ac:dyDescent="0.3">
      <c r="A39" t="s">
        <v>57</v>
      </c>
      <c r="B39" s="2">
        <v>46294</v>
      </c>
      <c r="C39" t="s">
        <v>18</v>
      </c>
      <c r="D39" t="s">
        <v>19</v>
      </c>
      <c r="E39">
        <v>107500</v>
      </c>
      <c r="F39">
        <v>0.18</v>
      </c>
    </row>
    <row r="40" spans="1:6" x14ac:dyDescent="0.3">
      <c r="A40" t="s">
        <v>58</v>
      </c>
      <c r="B40" s="2">
        <v>46276</v>
      </c>
      <c r="C40" t="s">
        <v>18</v>
      </c>
      <c r="D40" t="s">
        <v>19</v>
      </c>
      <c r="E40">
        <v>103500</v>
      </c>
      <c r="F40">
        <v>0.18</v>
      </c>
    </row>
    <row r="41" spans="1:6" x14ac:dyDescent="0.3">
      <c r="A41" t="s">
        <v>59</v>
      </c>
      <c r="B41" s="2">
        <v>46283</v>
      </c>
      <c r="C41" t="s">
        <v>15</v>
      </c>
      <c r="D41" t="s">
        <v>16</v>
      </c>
      <c r="E41">
        <v>151000</v>
      </c>
      <c r="F41">
        <v>0.18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"/>
  <sheetViews>
    <sheetView workbookViewId="0"/>
  </sheetViews>
  <sheetFormatPr defaultRowHeight="14.4" x14ac:dyDescent="0.3"/>
  <cols>
    <col min="1" max="1" width="16" customWidth="1"/>
    <col min="2" max="2" width="8" customWidth="1"/>
  </cols>
  <sheetData>
    <row r="1" spans="1:2" x14ac:dyDescent="0.3">
      <c r="A1" s="1" t="s">
        <v>60</v>
      </c>
      <c r="B1" s="1" t="s">
        <v>61</v>
      </c>
    </row>
    <row r="2" spans="1:2" x14ac:dyDescent="0.3">
      <c r="A2" t="s">
        <v>62</v>
      </c>
      <c r="B2" t="s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 ME</vt:lpstr>
      <vt:lpstr>Practice</vt:lpstr>
      <vt:lpstr>Answers</vt:lpstr>
      <vt:lpstr>Register</vt:lpstr>
      <vt:lpstr>Setup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Sublime W</cp:lastModifiedBy>
  <dcterms:created xsi:type="dcterms:W3CDTF">2026-10-04T02:04:52Z</dcterms:created>
  <dcterms:modified xsi:type="dcterms:W3CDTF">2026-10-04T02:04:59Z</dcterms:modified>
</cp:coreProperties>
</file>