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3-ageing\"/>
    </mc:Choice>
  </mc:AlternateContent>
  <xr:revisionPtr revIDLastSave="0" documentId="8_{BC19DC1A-1EA5-4883-A47F-7B48072D75B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Invoices" sheetId="1" r:id="rId4"/>
    <sheet name="Setup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D9" i="4"/>
  <c r="C9" i="3"/>
  <c r="C8" i="3"/>
  <c r="C7" i="3"/>
  <c r="C6" i="3" a="1"/>
  <c r="C6" i="3" s="1"/>
  <c r="C5" i="3" a="1"/>
  <c r="C5" i="3" s="1"/>
  <c r="C4" i="3"/>
  <c r="C3" i="3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<sst xmlns="http://schemas.openxmlformats.org/spreadsheetml/2006/main" count="119" uniqueCount="79">
  <si>
    <t>Customer</t>
  </si>
  <si>
    <t>Invoice</t>
  </si>
  <si>
    <t>Invoice date</t>
  </si>
  <si>
    <t>Due date</t>
  </si>
  <si>
    <t>Amount</t>
  </si>
  <si>
    <t>Received</t>
  </si>
  <si>
    <t>Iyer Stores</t>
  </si>
  <si>
    <t>INV-500</t>
  </si>
  <si>
    <t>INV-501</t>
  </si>
  <si>
    <t>INV-502</t>
  </si>
  <si>
    <t>Sharma Traders</t>
  </si>
  <si>
    <t>INV-503</t>
  </si>
  <si>
    <t>INV-504</t>
  </si>
  <si>
    <t>INV-505</t>
  </si>
  <si>
    <t>INV-506</t>
  </si>
  <si>
    <t>INV-507</t>
  </si>
  <si>
    <t>INV-508</t>
  </si>
  <si>
    <t>INV-509</t>
  </si>
  <si>
    <t>INV-510</t>
  </si>
  <si>
    <t>Mehta &amp; Sons</t>
  </si>
  <si>
    <t>INV-511</t>
  </si>
  <si>
    <t>Rao Distributors</t>
  </si>
  <si>
    <t>INV-512</t>
  </si>
  <si>
    <t>INV-513</t>
  </si>
  <si>
    <t>INV-514</t>
  </si>
  <si>
    <t>Gupta Agencies</t>
  </si>
  <si>
    <t>INV-515</t>
  </si>
  <si>
    <t>INV-516</t>
  </si>
  <si>
    <t>INV-517</t>
  </si>
  <si>
    <t>INV-518</t>
  </si>
  <si>
    <t>INV-519</t>
  </si>
  <si>
    <t>INV-520</t>
  </si>
  <si>
    <t>INV-521</t>
  </si>
  <si>
    <t>INV-522</t>
  </si>
  <si>
    <t>INV-523</t>
  </si>
  <si>
    <t>INV-524</t>
  </si>
  <si>
    <t>INV-525</t>
  </si>
  <si>
    <t>INV-526</t>
  </si>
  <si>
    <t>INV-527</t>
  </si>
  <si>
    <t>INV-528</t>
  </si>
  <si>
    <t>INV-529</t>
  </si>
  <si>
    <t>INV-530</t>
  </si>
  <si>
    <t>INV-531</t>
  </si>
  <si>
    <t>INV-532</t>
  </si>
  <si>
    <t>INV-533</t>
  </si>
  <si>
    <t>INV-534</t>
  </si>
  <si>
    <t>INV-535</t>
  </si>
  <si>
    <t>Item</t>
  </si>
  <si>
    <t>Value</t>
  </si>
  <si>
    <t>As-on</t>
  </si>
  <si>
    <t>Task</t>
  </si>
  <si>
    <t>Formula</t>
  </si>
  <si>
    <t>Result</t>
  </si>
  <si>
    <t>Outstanding on row 2 (amount - received)</t>
  </si>
  <si>
    <t>=Invoices!E2-Invoices!F2</t>
  </si>
  <si>
    <t>Days past due for row 2 (0 if not due)</t>
  </si>
  <si>
    <t>=MAX(0,Setup!$B$2-Invoices!D2)</t>
  </si>
  <si>
    <t>Total outstanding</t>
  </si>
  <si>
    <t>=SUM(Invoices!E2:E37)-SUM(Invoices!F2:F37)</t>
  </si>
  <si>
    <t>Outstanding more than 60 days past due</t>
  </si>
  <si>
    <t>=SUMPRODUCT((Setup!B2-Invoices!D2:D37&gt;60)*(Invoices!E2:E37-Invoices!F2:F37))</t>
  </si>
  <si>
    <t>Number of unpaid or part-paid invoices past due</t>
  </si>
  <si>
    <t>=SUMPRODUCT((Setup!B2-Invoices!D2:D37&gt;0)*(Invoices!E2:E37-Invoices!F2:F37&gt;0))</t>
  </si>
  <si>
    <t>Outstanding of Mehta &amp; Sons</t>
  </si>
  <si>
    <t>=SUMIFS(Invoices!E2:E37,Invoices!A2:A37,"Mehta &amp; Sons")-SUMIFS(Invoices!F2:F37,Invoices!A2:A37,"Mehta &amp; Sons")</t>
  </si>
  <si>
    <t>Collection efficiency % (received / billed, 1 decimal)</t>
  </si>
  <si>
    <t>=ROUND(100*SUM(Invoices!F2:F37)/SUM(Invoices!E2:E37),1)</t>
  </si>
  <si>
    <t>DSO approximation: outstanding / billed x 160 days (round)</t>
  </si>
  <si>
    <t>=ROUND((SUM(Invoices!E2:E37)-SUM(Invoices!F2:F37))/SUM(Invoices!E2:E37)*160,0)</t>
  </si>
  <si>
    <t>Expected answer</t>
  </si>
  <si>
    <t>Your formula  ✍️</t>
  </si>
  <si>
    <t>Check</t>
  </si>
  <si>
    <t>Excel practice: Receivables ageing and collections</t>
  </si>
  <si>
    <t>Excel for Finance - Lesson 3: Receivables ageing and collections</t>
  </si>
  <si>
    <t>36 invoices with 45-day credit, as on 30-Sep-2026.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</si>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</sst>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0E15-3AFA-4685-A1F5-9ECA61F0037B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C81A-D74F-4A33-9523-9B54890A7A4B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50</v>
      </c>
      <c r="B1" s="4" t="s">
        <v>69</v>
      </c>
      <c r="C1" s="4" t="s">
        <v>70</v>
      </c>
      <c r="D1" s="4" t="s">
        <v>71</v>
      </c>
    </row>
    <row r="2" spans="1:4" x14ac:dyDescent="0.3">
      <c r="A2" s="5" t="s">
        <v>53</v>
      </c>
      <c r="B2">
        <v>108000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55</v>
      </c>
      <c r="B3">
        <v>1</v>
      </c>
      <c r="C3" s="6"/>
      <c r="D3" t="str">
        <f t="shared" si="0"/>
        <v/>
      </c>
    </row>
    <row r="4" spans="1:4" x14ac:dyDescent="0.3">
      <c r="A4" s="5" t="s">
        <v>57</v>
      </c>
      <c r="B4">
        <v>2074500</v>
      </c>
      <c r="C4" s="6"/>
      <c r="D4" t="str">
        <f t="shared" si="0"/>
        <v/>
      </c>
    </row>
    <row r="5" spans="1:4" x14ac:dyDescent="0.3">
      <c r="A5" s="5" t="s">
        <v>59</v>
      </c>
      <c r="B5">
        <v>601000</v>
      </c>
      <c r="C5" s="6"/>
      <c r="D5" t="str">
        <f t="shared" si="0"/>
        <v/>
      </c>
    </row>
    <row r="6" spans="1:4" x14ac:dyDescent="0.3">
      <c r="A6" s="5" t="s">
        <v>61</v>
      </c>
      <c r="B6">
        <v>18</v>
      </c>
      <c r="C6" s="6"/>
      <c r="D6" t="str">
        <f t="shared" si="0"/>
        <v/>
      </c>
    </row>
    <row r="7" spans="1:4" x14ac:dyDescent="0.3">
      <c r="A7" s="5" t="s">
        <v>63</v>
      </c>
      <c r="B7">
        <v>37250</v>
      </c>
      <c r="C7" s="6"/>
      <c r="D7" t="str">
        <f t="shared" si="0"/>
        <v/>
      </c>
    </row>
    <row r="8" spans="1:4" x14ac:dyDescent="0.3">
      <c r="A8" s="5" t="s">
        <v>65</v>
      </c>
      <c r="B8">
        <v>40.4</v>
      </c>
      <c r="C8" s="6"/>
      <c r="D8" t="str">
        <f t="shared" si="0"/>
        <v/>
      </c>
    </row>
    <row r="9" spans="1:4" x14ac:dyDescent="0.3">
      <c r="A9" s="5" t="s">
        <v>67</v>
      </c>
      <c r="B9">
        <v>95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362C-CB89-45E9-B769-DAE11CFE82F9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50</v>
      </c>
      <c r="B1" s="4" t="s">
        <v>51</v>
      </c>
      <c r="C1" s="4" t="s">
        <v>52</v>
      </c>
      <c r="D1" s="4"/>
    </row>
    <row r="2" spans="1:4" x14ac:dyDescent="0.3">
      <c r="A2" s="5" t="s">
        <v>53</v>
      </c>
      <c r="B2" s="3" t="s">
        <v>54</v>
      </c>
      <c r="C2">
        <f>Invoices!E2-Invoices!F2</f>
        <v>108000</v>
      </c>
    </row>
    <row r="3" spans="1:4" x14ac:dyDescent="0.3">
      <c r="A3" s="5" t="s">
        <v>55</v>
      </c>
      <c r="B3" s="3" t="s">
        <v>56</v>
      </c>
      <c r="C3">
        <f>MAX(0,Setup!$B$2-Invoices!D2)</f>
        <v>1</v>
      </c>
    </row>
    <row r="4" spans="1:4" x14ac:dyDescent="0.3">
      <c r="A4" s="5" t="s">
        <v>57</v>
      </c>
      <c r="B4" s="3" t="s">
        <v>58</v>
      </c>
      <c r="C4">
        <f>SUM(Invoices!E2:E37)-SUM(Invoices!F2:F37)</f>
        <v>2074500</v>
      </c>
    </row>
    <row r="5" spans="1:4" x14ac:dyDescent="0.3">
      <c r="A5" s="5" t="s">
        <v>59</v>
      </c>
      <c r="B5" s="3" t="s">
        <v>60</v>
      </c>
      <c r="C5" cm="1">
        <f t="array" ref="C5">SUMPRODUCT((Setup!B2-Invoices!D2:D37&gt;60)*(Invoices!E2:E37-Invoices!F2:F37))</f>
        <v>601000</v>
      </c>
    </row>
    <row r="6" spans="1:4" x14ac:dyDescent="0.3">
      <c r="A6" s="5" t="s">
        <v>61</v>
      </c>
      <c r="B6" s="3" t="s">
        <v>62</v>
      </c>
      <c r="C6" cm="1">
        <f t="array" ref="C6">SUMPRODUCT((Setup!B2-Invoices!D2:D37&gt;0)*(Invoices!E2:E37-Invoices!F2:F37&gt;0))</f>
        <v>18</v>
      </c>
    </row>
    <row r="7" spans="1:4" x14ac:dyDescent="0.3">
      <c r="A7" s="5" t="s">
        <v>63</v>
      </c>
      <c r="B7" s="3" t="s">
        <v>64</v>
      </c>
      <c r="C7">
        <f>SUMIFS(Invoices!E2:E37,Invoices!A2:A37,"Mehta &amp; Sons")-SUMIFS(Invoices!F2:F37,Invoices!A2:A37,"Mehta &amp; Sons")</f>
        <v>37250</v>
      </c>
    </row>
    <row r="8" spans="1:4" x14ac:dyDescent="0.3">
      <c r="A8" s="5" t="s">
        <v>65</v>
      </c>
      <c r="B8" s="3" t="s">
        <v>66</v>
      </c>
      <c r="C8">
        <f>ROUND(100*SUM(Invoices!F2:F37)/SUM(Invoices!E2:E37),1)</f>
        <v>40.4</v>
      </c>
    </row>
    <row r="9" spans="1:4" x14ac:dyDescent="0.3">
      <c r="A9" s="5" t="s">
        <v>67</v>
      </c>
      <c r="B9" s="3" t="s">
        <v>68</v>
      </c>
      <c r="C9">
        <f>ROUND((SUM(Invoices!E2:E37)-SUM(Invoices!F2:F37))/SUM(Invoices!E2:E37)*160,0)</f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workbookViewId="0"/>
  </sheetViews>
  <sheetFormatPr defaultRowHeight="14.4" x14ac:dyDescent="0.3"/>
  <cols>
    <col min="1" max="1" width="16" customWidth="1"/>
    <col min="2" max="2" width="9" customWidth="1"/>
    <col min="3" max="4" width="12" customWidth="1"/>
    <col min="5" max="6" width="1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s="2">
        <v>46249</v>
      </c>
      <c r="D2" s="2">
        <v>46294</v>
      </c>
      <c r="E2">
        <v>108000</v>
      </c>
      <c r="F2">
        <v>0</v>
      </c>
    </row>
    <row r="3" spans="1:6" x14ac:dyDescent="0.3">
      <c r="A3" t="s">
        <v>6</v>
      </c>
      <c r="B3" t="s">
        <v>8</v>
      </c>
      <c r="C3" s="2">
        <v>46235</v>
      </c>
      <c r="D3" s="2">
        <v>46280</v>
      </c>
      <c r="E3">
        <v>38500</v>
      </c>
      <c r="F3">
        <v>0</v>
      </c>
    </row>
    <row r="4" spans="1:6" x14ac:dyDescent="0.3">
      <c r="A4" t="s">
        <v>6</v>
      </c>
      <c r="B4" t="s">
        <v>9</v>
      </c>
      <c r="C4" s="2">
        <v>46269</v>
      </c>
      <c r="D4" s="2">
        <v>46314</v>
      </c>
      <c r="E4">
        <v>130500</v>
      </c>
      <c r="F4">
        <v>130500</v>
      </c>
    </row>
    <row r="5" spans="1:6" x14ac:dyDescent="0.3">
      <c r="A5" t="s">
        <v>10</v>
      </c>
      <c r="B5" t="s">
        <v>11</v>
      </c>
      <c r="C5" s="2">
        <v>46288</v>
      </c>
      <c r="D5" s="2">
        <v>46333</v>
      </c>
      <c r="E5">
        <v>12000</v>
      </c>
      <c r="F5">
        <v>0</v>
      </c>
    </row>
    <row r="6" spans="1:6" x14ac:dyDescent="0.3">
      <c r="A6" t="s">
        <v>10</v>
      </c>
      <c r="B6" t="s">
        <v>12</v>
      </c>
      <c r="C6" s="2">
        <v>46208</v>
      </c>
      <c r="D6" s="2">
        <v>46253</v>
      </c>
      <c r="E6">
        <v>86500</v>
      </c>
      <c r="F6">
        <v>43250</v>
      </c>
    </row>
    <row r="7" spans="1:6" x14ac:dyDescent="0.3">
      <c r="A7" t="s">
        <v>10</v>
      </c>
      <c r="B7" t="s">
        <v>13</v>
      </c>
      <c r="C7" s="2">
        <v>46251</v>
      </c>
      <c r="D7" s="2">
        <v>46296</v>
      </c>
      <c r="E7">
        <v>144500</v>
      </c>
      <c r="F7">
        <v>72250</v>
      </c>
    </row>
    <row r="8" spans="1:6" x14ac:dyDescent="0.3">
      <c r="A8" t="s">
        <v>10</v>
      </c>
      <c r="B8" t="s">
        <v>14</v>
      </c>
      <c r="C8" s="2">
        <v>46258</v>
      </c>
      <c r="D8" s="2">
        <v>46303</v>
      </c>
      <c r="E8">
        <v>12000</v>
      </c>
      <c r="F8">
        <v>0</v>
      </c>
    </row>
    <row r="9" spans="1:6" x14ac:dyDescent="0.3">
      <c r="A9" t="s">
        <v>10</v>
      </c>
      <c r="B9" t="s">
        <v>15</v>
      </c>
      <c r="C9" s="2">
        <v>46171</v>
      </c>
      <c r="D9" s="2">
        <v>46216</v>
      </c>
      <c r="E9">
        <v>93000</v>
      </c>
      <c r="F9">
        <v>0</v>
      </c>
    </row>
    <row r="10" spans="1:6" x14ac:dyDescent="0.3">
      <c r="A10" t="s">
        <v>10</v>
      </c>
      <c r="B10" t="s">
        <v>16</v>
      </c>
      <c r="C10" s="2">
        <v>46150</v>
      </c>
      <c r="D10" s="2">
        <v>46195</v>
      </c>
      <c r="E10">
        <v>108000</v>
      </c>
      <c r="F10">
        <v>54000</v>
      </c>
    </row>
    <row r="11" spans="1:6" x14ac:dyDescent="0.3">
      <c r="A11" t="s">
        <v>6</v>
      </c>
      <c r="B11" t="s">
        <v>17</v>
      </c>
      <c r="C11" s="2">
        <v>46163</v>
      </c>
      <c r="D11" s="2">
        <v>46208</v>
      </c>
      <c r="E11">
        <v>115000</v>
      </c>
      <c r="F11">
        <v>57500</v>
      </c>
    </row>
    <row r="12" spans="1:6" x14ac:dyDescent="0.3">
      <c r="A12" t="s">
        <v>10</v>
      </c>
      <c r="B12" t="s">
        <v>18</v>
      </c>
      <c r="C12" s="2">
        <v>46277</v>
      </c>
      <c r="D12" s="2">
        <v>46322</v>
      </c>
      <c r="E12">
        <v>123500</v>
      </c>
      <c r="F12">
        <v>0</v>
      </c>
    </row>
    <row r="13" spans="1:6" x14ac:dyDescent="0.3">
      <c r="A13" t="s">
        <v>19</v>
      </c>
      <c r="B13" t="s">
        <v>20</v>
      </c>
      <c r="C13" s="2">
        <v>46288</v>
      </c>
      <c r="D13" s="2">
        <v>46333</v>
      </c>
      <c r="E13">
        <v>87500</v>
      </c>
      <c r="F13">
        <v>87500</v>
      </c>
    </row>
    <row r="14" spans="1:6" x14ac:dyDescent="0.3">
      <c r="A14" t="s">
        <v>21</v>
      </c>
      <c r="B14" t="s">
        <v>22</v>
      </c>
      <c r="C14" s="2">
        <v>46277</v>
      </c>
      <c r="D14" s="2">
        <v>46322</v>
      </c>
      <c r="E14">
        <v>146500</v>
      </c>
      <c r="F14">
        <v>0</v>
      </c>
    </row>
    <row r="15" spans="1:6" x14ac:dyDescent="0.3">
      <c r="A15" t="s">
        <v>21</v>
      </c>
      <c r="B15" t="s">
        <v>23</v>
      </c>
      <c r="C15" s="2">
        <v>46208</v>
      </c>
      <c r="D15" s="2">
        <v>46253</v>
      </c>
      <c r="E15">
        <v>58500</v>
      </c>
      <c r="F15">
        <v>29250</v>
      </c>
    </row>
    <row r="16" spans="1:6" x14ac:dyDescent="0.3">
      <c r="A16" t="s">
        <v>21</v>
      </c>
      <c r="B16" t="s">
        <v>24</v>
      </c>
      <c r="C16" s="2">
        <v>46266</v>
      </c>
      <c r="D16" s="2">
        <v>46311</v>
      </c>
      <c r="E16">
        <v>157500</v>
      </c>
      <c r="F16">
        <v>157500</v>
      </c>
    </row>
    <row r="17" spans="1:6" x14ac:dyDescent="0.3">
      <c r="A17" t="s">
        <v>25</v>
      </c>
      <c r="B17" t="s">
        <v>26</v>
      </c>
      <c r="C17" s="2">
        <v>46281</v>
      </c>
      <c r="D17" s="2">
        <v>46326</v>
      </c>
      <c r="E17">
        <v>84500</v>
      </c>
      <c r="F17">
        <v>0</v>
      </c>
    </row>
    <row r="18" spans="1:6" x14ac:dyDescent="0.3">
      <c r="A18" t="s">
        <v>6</v>
      </c>
      <c r="B18" t="s">
        <v>27</v>
      </c>
      <c r="C18" s="2">
        <v>46286</v>
      </c>
      <c r="D18" s="2">
        <v>46331</v>
      </c>
      <c r="E18">
        <v>126000</v>
      </c>
      <c r="F18">
        <v>126000</v>
      </c>
    </row>
    <row r="19" spans="1:6" x14ac:dyDescent="0.3">
      <c r="A19" t="s">
        <v>21</v>
      </c>
      <c r="B19" t="s">
        <v>28</v>
      </c>
      <c r="C19" s="2">
        <v>46249</v>
      </c>
      <c r="D19" s="2">
        <v>46294</v>
      </c>
      <c r="E19">
        <v>55000</v>
      </c>
      <c r="F19">
        <v>55000</v>
      </c>
    </row>
    <row r="20" spans="1:6" x14ac:dyDescent="0.3">
      <c r="A20" t="s">
        <v>19</v>
      </c>
      <c r="B20" t="s">
        <v>29</v>
      </c>
      <c r="C20" s="2">
        <v>46270</v>
      </c>
      <c r="D20" s="2">
        <v>46315</v>
      </c>
      <c r="E20">
        <v>172500</v>
      </c>
      <c r="F20">
        <v>172500</v>
      </c>
    </row>
    <row r="21" spans="1:6" x14ac:dyDescent="0.3">
      <c r="A21" t="s">
        <v>10</v>
      </c>
      <c r="B21" t="s">
        <v>30</v>
      </c>
      <c r="C21" s="2">
        <v>46136</v>
      </c>
      <c r="D21" s="2">
        <v>46181</v>
      </c>
      <c r="E21">
        <v>138000</v>
      </c>
      <c r="F21">
        <v>0</v>
      </c>
    </row>
    <row r="22" spans="1:6" x14ac:dyDescent="0.3">
      <c r="A22" t="s">
        <v>21</v>
      </c>
      <c r="B22" t="s">
        <v>31</v>
      </c>
      <c r="C22" s="2">
        <v>46247</v>
      </c>
      <c r="D22" s="2">
        <v>46292</v>
      </c>
      <c r="E22">
        <v>112000</v>
      </c>
      <c r="F22">
        <v>56000</v>
      </c>
    </row>
    <row r="23" spans="1:6" x14ac:dyDescent="0.3">
      <c r="A23" t="s">
        <v>6</v>
      </c>
      <c r="B23" t="s">
        <v>32</v>
      </c>
      <c r="C23" s="2">
        <v>46234</v>
      </c>
      <c r="D23" s="2">
        <v>46279</v>
      </c>
      <c r="E23">
        <v>94500</v>
      </c>
      <c r="F23">
        <v>47250</v>
      </c>
    </row>
    <row r="24" spans="1:6" x14ac:dyDescent="0.3">
      <c r="A24" t="s">
        <v>10</v>
      </c>
      <c r="B24" t="s">
        <v>33</v>
      </c>
      <c r="C24" s="2">
        <v>46174</v>
      </c>
      <c r="D24" s="2">
        <v>46219</v>
      </c>
      <c r="E24">
        <v>175500</v>
      </c>
      <c r="F24">
        <v>0</v>
      </c>
    </row>
    <row r="25" spans="1:6" x14ac:dyDescent="0.3">
      <c r="A25" t="s">
        <v>25</v>
      </c>
      <c r="B25" t="s">
        <v>34</v>
      </c>
      <c r="C25" s="2">
        <v>46234</v>
      </c>
      <c r="D25" s="2">
        <v>46279</v>
      </c>
      <c r="E25">
        <v>35500</v>
      </c>
      <c r="F25">
        <v>35500</v>
      </c>
    </row>
    <row r="26" spans="1:6" x14ac:dyDescent="0.3">
      <c r="A26" t="s">
        <v>25</v>
      </c>
      <c r="B26" t="s">
        <v>35</v>
      </c>
      <c r="C26" s="2">
        <v>46283</v>
      </c>
      <c r="D26" s="2">
        <v>46328</v>
      </c>
      <c r="E26">
        <v>99000</v>
      </c>
      <c r="F26">
        <v>0</v>
      </c>
    </row>
    <row r="27" spans="1:6" x14ac:dyDescent="0.3">
      <c r="A27" t="s">
        <v>25</v>
      </c>
      <c r="B27" t="s">
        <v>36</v>
      </c>
      <c r="C27" s="2">
        <v>46215</v>
      </c>
      <c r="D27" s="2">
        <v>46260</v>
      </c>
      <c r="E27">
        <v>100500</v>
      </c>
      <c r="F27">
        <v>0</v>
      </c>
    </row>
    <row r="28" spans="1:6" x14ac:dyDescent="0.3">
      <c r="A28" t="s">
        <v>19</v>
      </c>
      <c r="B28" t="s">
        <v>37</v>
      </c>
      <c r="C28" s="2">
        <v>46182</v>
      </c>
      <c r="D28" s="2">
        <v>46227</v>
      </c>
      <c r="E28">
        <v>33500</v>
      </c>
      <c r="F28">
        <v>33500</v>
      </c>
    </row>
    <row r="29" spans="1:6" x14ac:dyDescent="0.3">
      <c r="A29" t="s">
        <v>25</v>
      </c>
      <c r="B29" t="s">
        <v>38</v>
      </c>
      <c r="C29" s="2">
        <v>46213</v>
      </c>
      <c r="D29" s="2">
        <v>46258</v>
      </c>
      <c r="E29">
        <v>17500</v>
      </c>
      <c r="F29">
        <v>8750</v>
      </c>
    </row>
    <row r="30" spans="1:6" x14ac:dyDescent="0.3">
      <c r="A30" t="s">
        <v>25</v>
      </c>
      <c r="B30" t="s">
        <v>39</v>
      </c>
      <c r="C30" s="2">
        <v>46279</v>
      </c>
      <c r="D30" s="2">
        <v>46324</v>
      </c>
      <c r="E30">
        <v>66500</v>
      </c>
      <c r="F30">
        <v>33250</v>
      </c>
    </row>
    <row r="31" spans="1:6" x14ac:dyDescent="0.3">
      <c r="A31" t="s">
        <v>6</v>
      </c>
      <c r="B31" t="s">
        <v>40</v>
      </c>
      <c r="C31" s="2">
        <v>46209</v>
      </c>
      <c r="D31" s="2">
        <v>46254</v>
      </c>
      <c r="E31">
        <v>36500</v>
      </c>
      <c r="F31">
        <v>0</v>
      </c>
    </row>
    <row r="32" spans="1:6" x14ac:dyDescent="0.3">
      <c r="A32" t="s">
        <v>21</v>
      </c>
      <c r="B32" t="s">
        <v>41</v>
      </c>
      <c r="C32" s="2">
        <v>46170</v>
      </c>
      <c r="D32" s="2">
        <v>46215</v>
      </c>
      <c r="E32">
        <v>83000</v>
      </c>
      <c r="F32">
        <v>0</v>
      </c>
    </row>
    <row r="33" spans="1:6" x14ac:dyDescent="0.3">
      <c r="A33" t="s">
        <v>10</v>
      </c>
      <c r="B33" t="s">
        <v>42</v>
      </c>
      <c r="C33" s="2">
        <v>46229</v>
      </c>
      <c r="D33" s="2">
        <v>46274</v>
      </c>
      <c r="E33">
        <v>165500</v>
      </c>
      <c r="F33">
        <v>0</v>
      </c>
    </row>
    <row r="34" spans="1:6" x14ac:dyDescent="0.3">
      <c r="A34" t="s">
        <v>21</v>
      </c>
      <c r="B34" t="s">
        <v>43</v>
      </c>
      <c r="C34" s="2">
        <v>46229</v>
      </c>
      <c r="D34" s="2">
        <v>46274</v>
      </c>
      <c r="E34">
        <v>80000</v>
      </c>
      <c r="F34">
        <v>80000</v>
      </c>
    </row>
    <row r="35" spans="1:6" x14ac:dyDescent="0.3">
      <c r="A35" t="s">
        <v>25</v>
      </c>
      <c r="B35" t="s">
        <v>44</v>
      </c>
      <c r="C35" s="2">
        <v>46233</v>
      </c>
      <c r="D35" s="2">
        <v>46278</v>
      </c>
      <c r="E35">
        <v>179500</v>
      </c>
      <c r="F35">
        <v>89750</v>
      </c>
    </row>
    <row r="36" spans="1:6" x14ac:dyDescent="0.3">
      <c r="A36" t="s">
        <v>10</v>
      </c>
      <c r="B36" t="s">
        <v>45</v>
      </c>
      <c r="C36" s="2">
        <v>46291</v>
      </c>
      <c r="D36" s="2">
        <v>46336</v>
      </c>
      <c r="E36">
        <v>130000</v>
      </c>
      <c r="F36">
        <v>0</v>
      </c>
    </row>
    <row r="37" spans="1:6" x14ac:dyDescent="0.3">
      <c r="A37" t="s">
        <v>19</v>
      </c>
      <c r="B37" t="s">
        <v>46</v>
      </c>
      <c r="C37" s="2">
        <v>46224</v>
      </c>
      <c r="D37" s="2">
        <v>46269</v>
      </c>
      <c r="E37">
        <v>74500</v>
      </c>
      <c r="F37">
        <v>37250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4.4" x14ac:dyDescent="0.3"/>
  <cols>
    <col min="1" max="1" width="8" customWidth="1"/>
    <col min="2" max="2" width="12" customWidth="1"/>
  </cols>
  <sheetData>
    <row r="1" spans="1:2" x14ac:dyDescent="0.3">
      <c r="A1" s="1" t="s">
        <v>47</v>
      </c>
      <c r="B1" s="1" t="s">
        <v>48</v>
      </c>
    </row>
    <row r="2" spans="1:2" x14ac:dyDescent="0.3">
      <c r="A2" t="s">
        <v>49</v>
      </c>
      <c r="B2" s="2">
        <v>46295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Invoices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2026-10-04T02:05:08Z</dcterms:modified>
</cp:coreProperties>
</file>