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Works" sheetId="3" state="visible" r:id="rId3"/>
    <sheet xmlns:r="http://schemas.openxmlformats.org/officeDocument/2006/relationships" name="Why it fai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C4531F"/>
      <sz val="16"/>
    </font>
    <font>
      <i val="1"/>
      <color rgb="006F6254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1" fillId="2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D8F0E0"/>
        </patternFill>
      </fill>
    </dxf>
    <dxf>
      <fill>
        <patternFill patternType="solid">
          <fgColor rgb="00F8D0C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SUMIFS / COUNTIFS scenarios — conditions, dates, OR logic, and why totals come out wrong</t>
        </is>
      </c>
    </row>
    <row r="2">
      <c r="A2" s="2" t="inlineStr">
        <is>
          <t>Practice file from atulvij.com — every scenario has a live formula and an automatic PASS/FAIL check.</t>
        </is>
      </c>
    </row>
    <row r="3"/>
    <row r="4">
      <c r="A4" s="3" t="inlineStr">
        <is>
          <t>1. Works: one condition, two conditions, date ranges, OR logic, wildcards and averages — each with PASS/FAIL.</t>
        </is>
      </c>
    </row>
    <row r="5">
      <c r="A5" s="3" t="inlineStr">
        <is>
          <t>2. Why it fails: hidden spaces, mismatched ranges, numbers stored as text, and dates typed inside quotes.</t>
        </is>
      </c>
    </row>
    <row r="6">
      <c r="A6" s="3" t="inlineStr">
        <is>
          <t>3. Try: change a Region on the Data sheet and see which totals change.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2" customWidth="1" min="5" max="5"/>
  </cols>
  <sheetData>
    <row r="1">
      <c r="A1" s="4" t="inlineStr">
        <is>
          <t>Date</t>
        </is>
      </c>
      <c r="B1" s="4" t="inlineStr">
        <is>
          <t>Region</t>
        </is>
      </c>
      <c r="C1" s="4" t="inlineStr">
        <is>
          <t>Type</t>
        </is>
      </c>
      <c r="D1" s="4" t="inlineStr">
        <is>
          <t>Product</t>
        </is>
      </c>
      <c r="E1" s="4" t="inlineStr">
        <is>
          <t>Amount</t>
        </is>
      </c>
      <c r="G1" t="inlineStr">
        <is>
          <t>Text amount →</t>
        </is>
      </c>
      <c r="H1" t="inlineStr">
        <is>
          <t>5000</t>
        </is>
      </c>
    </row>
    <row r="2">
      <c r="A2" s="5" t="n">
        <v>45719</v>
      </c>
      <c r="B2" t="inlineStr">
        <is>
          <t>North</t>
        </is>
      </c>
      <c r="C2" t="inlineStr">
        <is>
          <t>Retail</t>
        </is>
      </c>
      <c r="D2" t="inlineStr">
        <is>
          <t>Keyboard</t>
        </is>
      </c>
      <c r="E2" t="n">
        <v>12000</v>
      </c>
    </row>
    <row r="3">
      <c r="A3" s="5" t="n">
        <v>45725</v>
      </c>
      <c r="B3" t="inlineStr">
        <is>
          <t>North</t>
        </is>
      </c>
      <c r="C3" t="inlineStr">
        <is>
          <t>Wholesale</t>
        </is>
      </c>
      <c r="D3" t="inlineStr">
        <is>
          <t>Monitor</t>
        </is>
      </c>
      <c r="E3" t="n">
        <v>88000</v>
      </c>
    </row>
    <row r="4">
      <c r="A4" s="5" t="n">
        <v>45731</v>
      </c>
      <c r="B4" t="inlineStr">
        <is>
          <t>South</t>
        </is>
      </c>
      <c r="C4" t="inlineStr">
        <is>
          <t>Retail</t>
        </is>
      </c>
      <c r="D4" t="inlineStr">
        <is>
          <t>Mouse</t>
        </is>
      </c>
      <c r="E4" t="n">
        <v>4500</v>
      </c>
    </row>
    <row r="5">
      <c r="A5" s="5" t="n">
        <v>45749</v>
      </c>
      <c r="B5" t="inlineStr">
        <is>
          <t>North</t>
        </is>
      </c>
      <c r="C5" t="inlineStr">
        <is>
          <t>Retail</t>
        </is>
      </c>
      <c r="D5" t="inlineStr">
        <is>
          <t>Laptop Stand</t>
        </is>
      </c>
      <c r="E5" t="n">
        <v>7600</v>
      </c>
    </row>
    <row r="6">
      <c r="A6" s="5" t="n">
        <v>45758</v>
      </c>
      <c r="B6" t="inlineStr">
        <is>
          <t>East</t>
        </is>
      </c>
      <c r="C6" t="inlineStr">
        <is>
          <t>Retail</t>
        </is>
      </c>
      <c r="D6" t="inlineStr">
        <is>
          <t>Keyboard cable</t>
        </is>
      </c>
      <c r="E6" t="n">
        <v>900</v>
      </c>
    </row>
    <row r="7">
      <c r="A7" s="5" t="n">
        <v>45767</v>
      </c>
      <c r="B7" t="inlineStr">
        <is>
          <t>South</t>
        </is>
      </c>
      <c r="C7" t="inlineStr">
        <is>
          <t>Wholesale</t>
        </is>
      </c>
      <c r="D7" t="inlineStr">
        <is>
          <t>Monitor</t>
        </is>
      </c>
      <c r="E7" t="n">
        <v>91000</v>
      </c>
    </row>
    <row r="8">
      <c r="A8" s="5" t="n">
        <v>45744</v>
      </c>
      <c r="B8" t="inlineStr">
        <is>
          <t>East</t>
        </is>
      </c>
      <c r="C8" t="inlineStr">
        <is>
          <t>Retail</t>
        </is>
      </c>
      <c r="D8" t="inlineStr">
        <is>
          <t>Webcam</t>
        </is>
      </c>
      <c r="E8" t="n">
        <v>5600</v>
      </c>
    </row>
    <row r="9">
      <c r="A9" s="5" t="n">
        <v>45772</v>
      </c>
      <c r="B9" t="inlineStr">
        <is>
          <t xml:space="preserve">North </t>
        </is>
      </c>
      <c r="C9" t="inlineStr">
        <is>
          <t>Retail</t>
        </is>
      </c>
      <c r="D9" t="inlineStr">
        <is>
          <t>Headset</t>
        </is>
      </c>
      <c r="E9" t="n">
        <v>3500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58" customWidth="1" min="3" max="3"/>
    <col width="16" customWidth="1" min="4" max="4"/>
    <col width="14" customWidth="1" min="5" max="5"/>
    <col width="10" customWidth="1" min="6" max="6"/>
  </cols>
  <sheetData>
    <row r="1">
      <c r="A1" s="4" t="inlineStr">
        <is>
          <t>Scenario</t>
        </is>
      </c>
      <c r="B1" s="4" t="inlineStr">
        <is>
          <t>Layout</t>
        </is>
      </c>
      <c r="C1" s="4" t="inlineStr">
        <is>
          <t>Formula used</t>
        </is>
      </c>
      <c r="D1" s="4" t="inlineStr">
        <is>
          <t>Result (live)</t>
        </is>
      </c>
      <c r="E1" s="4" t="inlineStr">
        <is>
          <t>Expected</t>
        </is>
      </c>
      <c r="F1" s="4" t="inlineStr">
        <is>
          <t>Check</t>
        </is>
      </c>
    </row>
    <row r="2">
      <c r="A2" t="inlineStr">
        <is>
          <t>SUMIFS one condition: North sales</t>
        </is>
      </c>
      <c r="B2" t="inlineStr">
        <is>
          <t>Criteria column</t>
        </is>
      </c>
      <c r="C2" t="inlineStr">
        <is>
          <t>=SUMIFS(Data!$E$2:$E$9,Data!$B$2:$B$9,"North")</t>
        </is>
      </c>
      <c r="D2">
        <f>SUMIFS(Data!$E$2:$E$9,Data!$B$2:$B$9,"North")</f>
        <v/>
      </c>
      <c r="E2" t="n">
        <v>107600</v>
      </c>
      <c r="F2">
        <f>IF(D2=E2,"PASS","FAIL")</f>
        <v/>
      </c>
    </row>
    <row r="3">
      <c r="A3" t="inlineStr">
        <is>
          <t>SUMIFS two conditions: North + Retail</t>
        </is>
      </c>
      <c r="B3" t="inlineStr">
        <is>
          <t>AND logic</t>
        </is>
      </c>
      <c r="C3" t="inlineStr">
        <is>
          <t>=SUMIFS(Data!$E$2:$E$9,Data!$B$2:$B$9,"North",Data!$C$2:$C$9,"Retail")</t>
        </is>
      </c>
      <c r="D3">
        <f>SUMIFS(Data!$E$2:$E$9,Data!$B$2:$B$9,"North",Data!$C$2:$C$9,"Retail")</f>
        <v/>
      </c>
      <c r="E3" t="n">
        <v>19600</v>
      </c>
      <c r="F3">
        <f>IF(D3=E3,"PASS","FAIL")</f>
        <v/>
      </c>
    </row>
    <row r="4">
      <c r="A4" t="inlineStr">
        <is>
          <t>SUMIFS date range: March 2025</t>
        </is>
      </c>
      <c r="B4" t="inlineStr">
        <is>
          <t>Dates</t>
        </is>
      </c>
      <c r="C4" t="inlineStr">
        <is>
          <t>=SUMIFS(Data!$E$2:$E$9,Data!$A$2:$A$9,"&gt;="&amp;DATE(2025,3,1),Data!$A$2:$A$9,"&lt;"&amp;DATE(2025,4,1))</t>
        </is>
      </c>
      <c r="D4">
        <f>SUMIFS(Data!$E$2:$E$9,Data!$A$2:$A$9,"&gt;="&amp;DATE(2025,3,1),Data!$A$2:$A$9,"&lt;"&amp;DATE(2025,4,1))</f>
        <v/>
      </c>
      <c r="E4" t="n">
        <v>110100</v>
      </c>
      <c r="F4">
        <f>IF(D4=E4,"PASS","FAIL")</f>
        <v/>
      </c>
    </row>
    <row r="5">
      <c r="A5" t="inlineStr">
        <is>
          <t>SUMIFS OR logic: North or East</t>
        </is>
      </c>
      <c r="B5" t="inlineStr">
        <is>
          <t>OR via array</t>
        </is>
      </c>
      <c r="C5" t="inlineStr">
        <is>
          <t>=SUM(SUMIFS(Data!$E$2:$E$9,Data!$B$2:$B$9,{"North","East"}))</t>
        </is>
      </c>
      <c r="D5">
        <f>SUM(SUMIFS(Data!$E$2:$E$9,Data!$B$2:$B$9,{"North","East"}))</f>
        <v/>
      </c>
      <c r="E5" t="n">
        <v>114100</v>
      </c>
      <c r="F5">
        <f>IF(D5=E5,"PASS","FAIL")</f>
        <v/>
      </c>
    </row>
    <row r="6">
      <c r="A6" t="inlineStr">
        <is>
          <t>COUNTIFS: orders ≥ 50,000</t>
        </is>
      </c>
      <c r="B6" t="inlineStr">
        <is>
          <t>Count</t>
        </is>
      </c>
      <c r="C6" t="inlineStr">
        <is>
          <t>=COUNTIFS(Data!$E$2:$E$9,"&gt;=50000")</t>
        </is>
      </c>
      <c r="D6">
        <f>COUNTIFS(Data!$E$2:$E$9,"&gt;=50000")</f>
        <v/>
      </c>
      <c r="E6" t="n">
        <v>2</v>
      </c>
      <c r="F6">
        <f>IF(D6=E6,"PASS","FAIL")</f>
        <v/>
      </c>
    </row>
    <row r="7">
      <c r="A7" t="inlineStr">
        <is>
          <t>Wildcard: products containing 'cable'</t>
        </is>
      </c>
      <c r="B7" t="inlineStr">
        <is>
          <t>Wildcard</t>
        </is>
      </c>
      <c r="C7" t="inlineStr">
        <is>
          <t>=SUMIFS(Data!$E$2:$E$9,Data!$D$2:$D$9,"*cable*")</t>
        </is>
      </c>
      <c r="D7">
        <f>SUMIFS(Data!$E$2:$E$9,Data!$D$2:$D$9,"*cable*")</f>
        <v/>
      </c>
      <c r="E7" t="n">
        <v>900</v>
      </c>
      <c r="F7">
        <f>IF(D7=E7,"PASS","FAIL")</f>
        <v/>
      </c>
    </row>
    <row r="8">
      <c r="A8" t="inlineStr">
        <is>
          <t>AVERAGEIFS: average Retail order</t>
        </is>
      </c>
      <c r="B8" t="inlineStr">
        <is>
          <t>Average</t>
        </is>
      </c>
      <c r="C8" t="inlineStr">
        <is>
          <t>=AVERAGEIFS(Data!$E$2:$E$9,Data!$C$2:$C$9,"Retail")</t>
        </is>
      </c>
      <c r="D8">
        <f>AVERAGEIFS(Data!$E$2:$E$9,Data!$C$2:$C$9,"Retail")</f>
        <v/>
      </c>
      <c r="E8" t="n">
        <v>5683.333333333333</v>
      </c>
      <c r="F8">
        <f>IF(D8=E8,"PASS","FAIL")</f>
        <v/>
      </c>
    </row>
  </sheetData>
  <conditionalFormatting sqref="F2:F8">
    <cfRule type="cellIs" priority="1" operator="equal" dxfId="0">
      <formula>"PASS"</formula>
    </cfRule>
    <cfRule type="cellIs" priority="2" operator="equal" dxfId="1">
      <formula>"FAIL"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4" customWidth="1" min="2" max="2"/>
    <col width="14" customWidth="1" min="3" max="3"/>
    <col width="52" customWidth="1" min="4" max="4"/>
    <col width="50" customWidth="1" min="5" max="5"/>
    <col width="16" customWidth="1" min="6" max="6"/>
    <col width="12" customWidth="1" min="7" max="7"/>
    <col width="10" customWidth="1" min="8" max="8"/>
  </cols>
  <sheetData>
    <row r="1">
      <c r="A1" s="4" t="inlineStr">
        <is>
          <t>Problem</t>
        </is>
      </c>
      <c r="B1" s="4" t="inlineStr">
        <is>
          <t>Broken formula</t>
        </is>
      </c>
      <c r="C1" s="4" t="inlineStr">
        <is>
          <t>Result (live)</t>
        </is>
      </c>
      <c r="D1" s="4" t="inlineStr">
        <is>
          <t>Why it fails</t>
        </is>
      </c>
      <c r="E1" s="4" t="inlineStr">
        <is>
          <t>Fixed formula</t>
        </is>
      </c>
      <c r="F1" s="4" t="inlineStr">
        <is>
          <t>Result after fix</t>
        </is>
      </c>
      <c r="G1" s="4" t="inlineStr">
        <is>
          <t>Expected</t>
        </is>
      </c>
      <c r="H1" s="4" t="inlineStr">
        <is>
          <t>Fixed?</t>
        </is>
      </c>
    </row>
    <row r="2">
      <c r="A2" t="inlineStr">
        <is>
          <t>Trailing space in the data ("North ")</t>
        </is>
      </c>
      <c r="B2" t="inlineStr">
        <is>
          <t>=COUNTIFS(Data!$B$2:$B$9,"North")</t>
        </is>
      </c>
      <c r="C2">
        <f>IFERROR(COUNTIFS(Data!$B$2:$B$9,"North"),"#ERROR")</f>
        <v/>
      </c>
      <c r="D2" s="6" t="inlineStr">
        <is>
          <t>Row 9 says "North " with a space, so it is not counted: 3 instead of 4.</t>
        </is>
      </c>
      <c r="E2" t="inlineStr">
        <is>
          <t>=SUMPRODUCT(--(TRIM(Data!$B$2:$B$9)="North"))</t>
        </is>
      </c>
      <c r="F2">
        <f>SUMPRODUCT(--(TRIM(Data!$B$2:$B$9)="North"))</f>
        <v/>
      </c>
      <c r="G2" t="n">
        <v>4</v>
      </c>
      <c r="H2">
        <f>IF(F2=G2,"FIXED","CHECK")</f>
        <v/>
      </c>
    </row>
    <row r="3">
      <c r="A3" t="inlineStr">
        <is>
          <t>Ranges of different sizes</t>
        </is>
      </c>
      <c r="B3" t="inlineStr">
        <is>
          <t>=SUMIFS(Data!$E$2:$E$9,Data!$B$2:$B$8,"North")</t>
        </is>
      </c>
      <c r="C3">
        <f>IFERROR(SUMIFS(Data!$E$2:$E$9,Data!$B$2:$B$8,"North"),"#ERROR")</f>
        <v/>
      </c>
      <c r="D3" s="6" t="inlineStr">
        <is>
          <t>sum_range and criteria_range must be the same size → #VALUE!.</t>
        </is>
      </c>
      <c r="E3" t="inlineStr">
        <is>
          <t>=SUMIFS(Data!$E$2:$E$9,Data!$B$2:$B$9,"North")</t>
        </is>
      </c>
      <c r="F3">
        <f>SUMIFS(Data!$E$2:$E$9,Data!$B$2:$B$9,"North")</f>
        <v/>
      </c>
      <c r="G3" t="n">
        <v>107600</v>
      </c>
      <c r="H3">
        <f>IF(F3=G3,"FIXED","CHECK")</f>
        <v/>
      </c>
    </row>
    <row r="4">
      <c r="A4" t="inlineStr">
        <is>
          <t>Number stored as text is ignored</t>
        </is>
      </c>
      <c r="B4" t="inlineStr">
        <is>
          <t>=SUM(Data!$H$1,100)</t>
        </is>
      </c>
      <c r="C4">
        <f>IFERROR(SUM(Data!$H$1,100),"#ERROR")</f>
        <v/>
      </c>
      <c r="D4" s="6" t="inlineStr">
        <is>
          <t>H1 holds the text "5000"; SUM skips text, so the total is just 100.</t>
        </is>
      </c>
      <c r="E4" t="inlineStr">
        <is>
          <t>=SUM(VALUE(Data!$H$1),100)</t>
        </is>
      </c>
      <c r="F4">
        <f>SUM(VALUE(Data!$H$1),100)</f>
        <v/>
      </c>
      <c r="G4" t="n">
        <v>5100</v>
      </c>
      <c r="H4">
        <f>IF(F4=G4,"FIXED","CHECK")</f>
        <v/>
      </c>
    </row>
    <row r="5">
      <c r="A5" t="inlineStr">
        <is>
          <t>Operator without &amp; for a cell/date</t>
        </is>
      </c>
      <c r="B5" t="inlineStr">
        <is>
          <t>=COUNTIFS(Data!$A$2:$A$9,"&gt;=DATE(2025,4,1)")</t>
        </is>
      </c>
      <c r="C5">
        <f>IFERROR(COUNTIFS(Data!$A$2:$A$9,"&gt;=DATE(2025,4,1)"),"#ERROR")</f>
        <v/>
      </c>
      <c r="D5" s="6" t="inlineStr">
        <is>
          <t>Inside quotes DATE(...) is plain text, not a date → 0.</t>
        </is>
      </c>
      <c r="E5" t="inlineStr">
        <is>
          <t>=COUNTIFS(Data!$A$2:$A$9,"&gt;="&amp;DATE(2025,4,1))</t>
        </is>
      </c>
      <c r="F5">
        <f>COUNTIFS(Data!$A$2:$A$9,"&gt;="&amp;DATE(2025,4,1))</f>
        <v/>
      </c>
      <c r="G5" t="n">
        <v>4</v>
      </c>
      <c r="H5">
        <f>IF(F5=G5,"FIXED","CHECK")</f>
        <v/>
      </c>
    </row>
  </sheetData>
  <conditionalFormatting sqref="H2:H5">
    <cfRule type="cellIs" priority="1" operator="equal" dxfId="0">
      <formula>"FIXED"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2026-09-28T06:58:54Z</dcterms:created>
  <dcterms:modified xmlns:dcterms="http://purl.org/dc/terms/" xmlns:xsi="http://www.w3.org/2001/XMLSchema-instance" xsi:type="dcterms:W3CDTF">2026-09-28T06:58:54Z</dcterms:modified>
</cp:coreProperties>
</file>