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Works" sheetId="3" state="visible" r:id="rId3"/>
    <sheet xmlns:r="http://schemas.openxmlformats.org/officeDocument/2006/relationships" name="Why it f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C4531F"/>
      <sz val="16"/>
    </font>
    <font>
      <i val="1"/>
      <color rgb="006F6254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1" fillId="2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8F0E0"/>
        </patternFill>
      </fill>
    </dxf>
    <dxf>
      <fill>
        <patternFill patternType="solid">
          <fgColor rgb="00F8D0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Lookup scenarios: vertical, horizontal, two-way — and why lookups fail</t>
        </is>
      </c>
    </row>
    <row r="2">
      <c r="A2" s="2" t="inlineStr">
        <is>
          <t>Practice file from atulvij.com — every scenario has a live formula and an automatic PASS/FAIL check.</t>
        </is>
      </c>
    </row>
    <row r="3"/>
    <row r="4">
      <c r="A4" s="3" t="inlineStr">
        <is>
          <t>1. Works: each row shows a lookup, whether it searches vertically or horizontally, the live result, the expected value and PASS/FAIL.</t>
        </is>
      </c>
    </row>
    <row r="5">
      <c r="A5" s="3" t="inlineStr">
        <is>
          <t>2. Why it fails: real-world breakages (spaces, text numbers, wrong direction, approximate match) with the fixed formula beside them.</t>
        </is>
      </c>
    </row>
    <row r="6">
      <c r="A6" s="3" t="inlineStr">
        <is>
          <t>3. XLOOKUP rows need Excel 365 / 2021. In older Excel they show #NAME? — that is expected, and INDEX/MATCH rows are the alternative.</t>
        </is>
      </c>
    </row>
    <row r="7">
      <c r="A7" s="3" t="inlineStr">
        <is>
          <t>4. Change values on the Data sheet and watch which checks turn FAIL — the fastest way to understand each function.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4" customWidth="1" min="3" max="3"/>
    <col width="10" customWidth="1" min="4" max="4"/>
  </cols>
  <sheetData>
    <row r="1">
      <c r="A1" s="4" t="inlineStr">
        <is>
          <t>Code</t>
        </is>
      </c>
      <c r="B1" s="4" t="inlineStr">
        <is>
          <t>Product</t>
        </is>
      </c>
      <c r="C1" s="4" t="inlineStr">
        <is>
          <t>Category</t>
        </is>
      </c>
      <c r="D1" s="4" t="inlineStr">
        <is>
          <t>Price</t>
        </is>
      </c>
      <c r="G1" s="5" t="inlineStr">
        <is>
          <t>Region</t>
        </is>
      </c>
      <c r="H1" s="5" t="inlineStr">
        <is>
          <t>Jan</t>
        </is>
      </c>
      <c r="I1" s="5" t="inlineStr">
        <is>
          <t>Feb</t>
        </is>
      </c>
      <c r="J1" s="5" t="inlineStr">
        <is>
          <t>Mar</t>
        </is>
      </c>
      <c r="K1" s="5" t="inlineStr">
        <is>
          <t>Apr</t>
        </is>
      </c>
      <c r="L1" s="5" t="inlineStr">
        <is>
          <t>May</t>
        </is>
      </c>
      <c r="M1" s="5" t="inlineStr">
        <is>
          <t>Jun</t>
        </is>
      </c>
      <c r="P1" t="inlineStr">
        <is>
          <t>From</t>
        </is>
      </c>
      <c r="Q1" t="inlineStr">
        <is>
          <t>Rate</t>
        </is>
      </c>
      <c r="S1" t="inlineStr">
        <is>
          <t>Code (messy import)</t>
        </is>
      </c>
      <c r="T1" t="inlineStr">
        <is>
          <t>Price</t>
        </is>
      </c>
    </row>
    <row r="2">
      <c r="A2" t="inlineStr">
        <is>
          <t>P001</t>
        </is>
      </c>
      <c r="B2" t="inlineStr">
        <is>
          <t>Keyboard</t>
        </is>
      </c>
      <c r="C2" t="inlineStr">
        <is>
          <t>Accessories</t>
        </is>
      </c>
      <c r="D2" t="n">
        <v>1299</v>
      </c>
      <c r="G2" t="inlineStr">
        <is>
          <t>North</t>
        </is>
      </c>
      <c r="H2" t="n">
        <v>120</v>
      </c>
      <c r="I2" t="n">
        <v>135</v>
      </c>
      <c r="J2" t="n">
        <v>150</v>
      </c>
      <c r="K2" t="n">
        <v>142</v>
      </c>
      <c r="L2" t="n">
        <v>160</v>
      </c>
      <c r="M2" t="n">
        <v>171</v>
      </c>
      <c r="P2" t="n">
        <v>0</v>
      </c>
      <c r="Q2" t="n">
        <v>0</v>
      </c>
      <c r="S2" t="inlineStr">
        <is>
          <t xml:space="preserve">P001 </t>
        </is>
      </c>
      <c r="T2" t="n">
        <v>1299</v>
      </c>
    </row>
    <row r="3">
      <c r="A3" t="inlineStr">
        <is>
          <t>P002</t>
        </is>
      </c>
      <c r="B3" t="inlineStr">
        <is>
          <t>Mouse</t>
        </is>
      </c>
      <c r="C3" t="inlineStr">
        <is>
          <t>Accessories</t>
        </is>
      </c>
      <c r="D3" t="n">
        <v>599</v>
      </c>
      <c r="G3" t="inlineStr">
        <is>
          <t>South</t>
        </is>
      </c>
      <c r="H3" t="n">
        <v>98</v>
      </c>
      <c r="I3" t="n">
        <v>110</v>
      </c>
      <c r="J3" t="n">
        <v>104</v>
      </c>
      <c r="K3" t="n">
        <v>125</v>
      </c>
      <c r="L3" t="n">
        <v>131</v>
      </c>
      <c r="M3" t="n">
        <v>140</v>
      </c>
      <c r="P3" t="n">
        <v>50000</v>
      </c>
      <c r="Q3" t="n">
        <v>0.02</v>
      </c>
      <c r="S3" t="inlineStr">
        <is>
          <t>P004</t>
        </is>
      </c>
      <c r="T3" t="n">
        <v>2799</v>
      </c>
    </row>
    <row r="4">
      <c r="A4" t="inlineStr">
        <is>
          <t>P003</t>
        </is>
      </c>
      <c r="B4" t="inlineStr">
        <is>
          <t>Monitor 24</t>
        </is>
      </c>
      <c r="C4" t="inlineStr">
        <is>
          <t>Displays</t>
        </is>
      </c>
      <c r="D4" t="n">
        <v>11499</v>
      </c>
      <c r="P4" t="n">
        <v>100000</v>
      </c>
      <c r="Q4" t="n">
        <v>0.035</v>
      </c>
      <c r="S4" t="inlineStr">
        <is>
          <t>1005</t>
        </is>
      </c>
      <c r="T4" t="n">
        <v>2199</v>
      </c>
    </row>
    <row r="5">
      <c r="A5" t="inlineStr">
        <is>
          <t>P004</t>
        </is>
      </c>
      <c r="B5" t="inlineStr">
        <is>
          <t>Webcam</t>
        </is>
      </c>
      <c r="C5" t="inlineStr">
        <is>
          <t>Video</t>
        </is>
      </c>
      <c r="D5" t="n">
        <v>2799</v>
      </c>
      <c r="P5" t="n">
        <v>250000</v>
      </c>
      <c r="Q5" t="n">
        <v>0.05</v>
      </c>
    </row>
    <row r="6">
      <c r="A6" t="inlineStr">
        <is>
          <t>P005</t>
        </is>
      </c>
      <c r="B6" t="inlineStr">
        <is>
          <t>USB-C Hub</t>
        </is>
      </c>
      <c r="C6" t="inlineStr">
        <is>
          <t>Accessories</t>
        </is>
      </c>
      <c r="D6" t="n">
        <v>2199</v>
      </c>
    </row>
    <row r="7">
      <c r="A7" t="inlineStr">
        <is>
          <t>P006</t>
        </is>
      </c>
      <c r="B7" t="inlineStr">
        <is>
          <t>Laptop Stand</t>
        </is>
      </c>
      <c r="C7" t="inlineStr">
        <is>
          <t>Accessories</t>
        </is>
      </c>
      <c r="D7" t="n">
        <v>1899</v>
      </c>
    </row>
    <row r="8">
      <c r="A8" t="inlineStr">
        <is>
          <t>P007</t>
        </is>
      </c>
      <c r="B8" t="inlineStr">
        <is>
          <t>Monitor 27</t>
        </is>
      </c>
      <c r="C8" t="inlineStr">
        <is>
          <t>Displays</t>
        </is>
      </c>
      <c r="D8" t="n">
        <v>18999</v>
      </c>
    </row>
    <row r="9">
      <c r="A9" t="inlineStr">
        <is>
          <t>P008</t>
        </is>
      </c>
      <c r="B9" t="inlineStr">
        <is>
          <t>Headset</t>
        </is>
      </c>
      <c r="C9" t="inlineStr">
        <is>
          <t>Audio</t>
        </is>
      </c>
      <c r="D9" t="n">
        <v>3499</v>
      </c>
    </row>
    <row r="10">
      <c r="A10" t="inlineStr">
        <is>
          <t>P009</t>
        </is>
      </c>
      <c r="B10" t="inlineStr">
        <is>
          <t>Speaker</t>
        </is>
      </c>
      <c r="C10" t="inlineStr">
        <is>
          <t>Audio</t>
        </is>
      </c>
      <c r="D10" t="n">
        <v>2499</v>
      </c>
    </row>
    <row r="11">
      <c r="A11" t="inlineStr">
        <is>
          <t>P010</t>
        </is>
      </c>
      <c r="B11" t="inlineStr">
        <is>
          <t>Ring Light</t>
        </is>
      </c>
      <c r="C11" t="inlineStr">
        <is>
          <t>Video</t>
        </is>
      </c>
      <c r="D11" t="n">
        <v>1499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58" customWidth="1" min="3" max="3"/>
    <col width="16" customWidth="1" min="4" max="4"/>
    <col width="14" customWidth="1" min="5" max="5"/>
    <col width="10" customWidth="1" min="6" max="6"/>
  </cols>
  <sheetData>
    <row r="1">
      <c r="A1" s="4" t="inlineStr">
        <is>
          <t>Scenario</t>
        </is>
      </c>
      <c r="B1" s="4" t="inlineStr">
        <is>
          <t>Layout</t>
        </is>
      </c>
      <c r="C1" s="4" t="inlineStr">
        <is>
          <t>Formula used</t>
        </is>
      </c>
      <c r="D1" s="4" t="inlineStr">
        <is>
          <t>Result (live)</t>
        </is>
      </c>
      <c r="E1" s="4" t="inlineStr">
        <is>
          <t>Expected</t>
        </is>
      </c>
      <c r="F1" s="4" t="inlineStr">
        <is>
          <t>Check</t>
        </is>
      </c>
    </row>
    <row r="2">
      <c r="A2" t="inlineStr">
        <is>
          <t>VLOOKUP exact match: price of P004</t>
        </is>
      </c>
      <c r="B2" t="inlineStr">
        <is>
          <t>Vertical</t>
        </is>
      </c>
      <c r="C2" t="inlineStr">
        <is>
          <t>=VLOOKUP("P004",Data!$A$2:$D$11,4,FALSE)</t>
        </is>
      </c>
      <c r="D2">
        <f>VLOOKUP("P004",Data!$A$2:$D$11,4,FALSE)</f>
        <v/>
      </c>
      <c r="E2" t="n">
        <v>2799</v>
      </c>
      <c r="F2">
        <f>IF(D2=E2,"PASS","FAIL")</f>
        <v/>
      </c>
    </row>
    <row r="3">
      <c r="A3" t="inlineStr">
        <is>
          <t>INDEX/MATCH: price of Webcam</t>
        </is>
      </c>
      <c r="B3" t="inlineStr">
        <is>
          <t>Vertical</t>
        </is>
      </c>
      <c r="C3" t="inlineStr">
        <is>
          <t>=INDEX(Data!$D$2:$D$11,MATCH("Webcam",Data!$B$2:$B$11,0))</t>
        </is>
      </c>
      <c r="D3">
        <f>INDEX(Data!$D$2:$D$11,MATCH("Webcam",Data!$B$2:$B$11,0))</f>
        <v/>
      </c>
      <c r="E3" t="n">
        <v>2799</v>
      </c>
      <c r="F3">
        <f>IF(D3=E3,"PASS","FAIL")</f>
        <v/>
      </c>
    </row>
    <row r="4">
      <c r="A4" t="inlineStr">
        <is>
          <t>INDEX/MATCH looking LEFT: code of Speaker</t>
        </is>
      </c>
      <c r="B4" t="inlineStr">
        <is>
          <t>Vertical, leftward</t>
        </is>
      </c>
      <c r="C4" t="inlineStr">
        <is>
          <t>=INDEX(Data!$A$2:$A$11,MATCH("Speaker",Data!$B$2:$B$11,0))</t>
        </is>
      </c>
      <c r="D4">
        <f>INDEX(Data!$A$2:$A$11,MATCH("Speaker",Data!$B$2:$B$11,0))</f>
        <v/>
      </c>
      <c r="E4" t="inlineStr">
        <is>
          <t>P009</t>
        </is>
      </c>
      <c r="F4">
        <f>IF(D4=E4,"PASS","FAIL")</f>
        <v/>
      </c>
    </row>
    <row r="5">
      <c r="A5" t="inlineStr">
        <is>
          <t>HLOOKUP: North in Mar (months across)</t>
        </is>
      </c>
      <c r="B5" t="inlineStr">
        <is>
          <t>Horizontal</t>
        </is>
      </c>
      <c r="C5" t="inlineStr">
        <is>
          <t>=HLOOKUP("Mar",Data!$H$1:$M$3,2,FALSE)</t>
        </is>
      </c>
      <c r="D5">
        <f>HLOOKUP("Mar",Data!$H$1:$M$3,2,FALSE)</f>
        <v/>
      </c>
      <c r="E5" t="n">
        <v>150</v>
      </c>
      <c r="F5">
        <f>IF(D5=E5,"PASS","FAIL")</f>
        <v/>
      </c>
    </row>
    <row r="6">
      <c r="A6" t="inlineStr">
        <is>
          <t>INDEX/MATCH/MATCH two-way: South, May</t>
        </is>
      </c>
      <c r="B6" t="inlineStr">
        <is>
          <t>Two-way</t>
        </is>
      </c>
      <c r="C6" t="inlineStr">
        <is>
          <t>=INDEX(Data!$H$2:$M$3,MATCH("South",Data!$G$2:$G$3,0),MATCH("May",Data!$H$1:$M$1,0))</t>
        </is>
      </c>
      <c r="D6">
        <f>INDEX(Data!$H$2:$M$3,MATCH("South",Data!$G$2:$G$3,0),MATCH("May",Data!$H$1:$M$1,0))</f>
        <v/>
      </c>
      <c r="E6" t="n">
        <v>131</v>
      </c>
      <c r="F6">
        <f>IF(D6=E6,"PASS","FAIL")</f>
        <v/>
      </c>
    </row>
    <row r="7">
      <c r="A7" t="inlineStr">
        <is>
          <t>VLOOKUP approximate (sorted slabs): rate for 1,40,000</t>
        </is>
      </c>
      <c r="B7" t="inlineStr">
        <is>
          <t>Vertical, bands</t>
        </is>
      </c>
      <c r="C7" t="inlineStr">
        <is>
          <t>=VLOOKUP(140000,Data!$P$2:$Q$5,2,TRUE)</t>
        </is>
      </c>
      <c r="D7">
        <f>VLOOKUP(140000,Data!$P$2:$Q$5,2,TRUE)</f>
        <v/>
      </c>
      <c r="E7" t="n">
        <v>0.035</v>
      </c>
      <c r="F7">
        <f>IF(D7=E7,"PASS","FAIL")</f>
        <v/>
      </c>
    </row>
    <row r="8">
      <c r="A8" t="inlineStr">
        <is>
          <t>COUNTIF existence check: is P011 in the list?</t>
        </is>
      </c>
      <c r="B8" t="inlineStr">
        <is>
          <t>Vertical</t>
        </is>
      </c>
      <c r="C8" t="inlineStr">
        <is>
          <t>=COUNTIF(Data!$A$2:$A$11,"P011")&gt;0</t>
        </is>
      </c>
      <c r="D8">
        <f>COUNTIF(Data!$A$2:$A$11,"P011")&gt;0</f>
        <v/>
      </c>
      <c r="E8" t="b">
        <v>0</v>
      </c>
      <c r="F8">
        <f>IF(D8=E8,"PASS","FAIL")</f>
        <v/>
      </c>
    </row>
    <row r="9">
      <c r="A9" t="inlineStr">
        <is>
          <t>XLOOKUP (Excel 365/2021): price of P007</t>
        </is>
      </c>
      <c r="B9" t="inlineStr">
        <is>
          <t>Vertical</t>
        </is>
      </c>
      <c r="C9" t="inlineStr">
        <is>
          <t>=XLOOKUP("P007",Data!$A$2:$A$11,Data!$D$2:$D$11,"Not found")</t>
        </is>
      </c>
      <c r="D9">
        <f>_xlfn.XLOOKUP("P007",Data!$A$2:$A$11,Data!$D$2:$D$11,"Not found")</f>
        <v/>
      </c>
      <c r="E9" t="n">
        <v>18999</v>
      </c>
      <c r="F9">
        <f>IF(D9=E9,"PASS","FAIL")</f>
        <v/>
      </c>
    </row>
    <row r="10">
      <c r="A10" t="inlineStr">
        <is>
          <t>XLOOKUP horizontal (365/2021): North in Jun</t>
        </is>
      </c>
      <c r="B10" t="inlineStr">
        <is>
          <t>Horizontal</t>
        </is>
      </c>
      <c r="C10" t="inlineStr">
        <is>
          <t>=XLOOKUP("Jun",Data!$H$1:$M$1,Data!$H$2:$M$2)</t>
        </is>
      </c>
      <c r="D10">
        <f>_xlfn.XLOOKUP("Jun",Data!$H$1:$M$1,Data!$H$2:$M$2)</f>
        <v/>
      </c>
      <c r="E10" t="n">
        <v>171</v>
      </c>
      <c r="F10">
        <f>IF(D10=E10,"PASS","FAIL")</f>
        <v/>
      </c>
    </row>
  </sheetData>
  <conditionalFormatting sqref="F2:F10">
    <cfRule type="cellIs" priority="1" operator="equal" dxfId="0">
      <formula>"PASS"</formula>
    </cfRule>
    <cfRule type="cellIs" priority="2" operator="equal" dxfId="1">
      <formula>"FAIL"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4" customWidth="1" min="2" max="2"/>
    <col width="14" customWidth="1" min="3" max="3"/>
    <col width="52" customWidth="1" min="4" max="4"/>
    <col width="50" customWidth="1" min="5" max="5"/>
    <col width="16" customWidth="1" min="6" max="6"/>
    <col width="12" customWidth="1" min="7" max="7"/>
    <col width="10" customWidth="1" min="8" max="8"/>
  </cols>
  <sheetData>
    <row r="1">
      <c r="A1" s="4" t="inlineStr">
        <is>
          <t>Problem</t>
        </is>
      </c>
      <c r="B1" s="4" t="inlineStr">
        <is>
          <t>Broken formula</t>
        </is>
      </c>
      <c r="C1" s="4" t="inlineStr">
        <is>
          <t>Result (live)</t>
        </is>
      </c>
      <c r="D1" s="4" t="inlineStr">
        <is>
          <t>Why it fails</t>
        </is>
      </c>
      <c r="E1" s="4" t="inlineStr">
        <is>
          <t>Fixed formula</t>
        </is>
      </c>
      <c r="F1" s="4" t="inlineStr">
        <is>
          <t>Result after fix</t>
        </is>
      </c>
      <c r="G1" s="4" t="inlineStr">
        <is>
          <t>Expected</t>
        </is>
      </c>
      <c r="H1" s="4" t="inlineStr">
        <is>
          <t>Fixed?</t>
        </is>
      </c>
    </row>
    <row r="2">
      <c r="A2" t="inlineStr">
        <is>
          <t>Trailing space in the source code</t>
        </is>
      </c>
      <c r="B2" t="inlineStr">
        <is>
          <t>=VLOOKUP("P001",Data!$S$2:$T$4,2,FALSE)</t>
        </is>
      </c>
      <c r="C2">
        <f>IFERROR(VLOOKUP("P001",Data!$S$2:$T$4,2,FALSE),"#ERROR")</f>
        <v/>
      </c>
      <c r="D2" s="6" t="inlineStr">
        <is>
          <t>The imported code is "P001 " (with a space), so an exact match finds nothing → #N/A.</t>
        </is>
      </c>
      <c r="E2" t="inlineStr">
        <is>
          <t>=INDEX(Data!$T$2:$T$4,MATCH("P001",INDEX(TRIM(Data!$S$2:$S$4),0),0))</t>
        </is>
      </c>
      <c r="F2">
        <f>INDEX(Data!$T$2:$T$4,MATCH("P001",INDEX(TRIM(Data!$S$2:$S$4),0),0))</f>
        <v/>
      </c>
      <c r="G2" t="n">
        <v>1299</v>
      </c>
      <c r="H2">
        <f>IF(F2=G2,"FIXED","CHECK")</f>
        <v/>
      </c>
    </row>
    <row r="3">
      <c r="A3" t="inlineStr">
        <is>
          <t>Number stored as text</t>
        </is>
      </c>
      <c r="B3" t="inlineStr">
        <is>
          <t>=VLOOKUP(1005,Data!$S$2:$T$4,2,FALSE)</t>
        </is>
      </c>
      <c r="C3">
        <f>IFERROR(VLOOKUP(1005,Data!$S$2:$T$4,2,FALSE),"#ERROR")</f>
        <v/>
      </c>
      <c r="D3" s="6" t="inlineStr">
        <is>
          <t>The source holds the TEXT "1005"; you searched for the NUMBER 1005. Different types never match.</t>
        </is>
      </c>
      <c r="E3" t="inlineStr">
        <is>
          <t>=VLOOKUP(TEXT(1005,"0"),Data!$S$2:$T$4,2,FALSE)</t>
        </is>
      </c>
      <c r="F3">
        <f>VLOOKUP(TEXT(1005,"0"),Data!$S$2:$T$4,2,FALSE)</f>
        <v/>
      </c>
      <c r="G3" t="n">
        <v>2199</v>
      </c>
      <c r="H3">
        <f>IF(F3=G3,"FIXED","CHECK")</f>
        <v/>
      </c>
    </row>
    <row r="4">
      <c r="A4" t="inlineStr">
        <is>
          <t>Looking to the left with VLOOKUP</t>
        </is>
      </c>
      <c r="B4" t="inlineStr">
        <is>
          <t>=VLOOKUP("Speaker",Data!$A$2:$D$11,1,FALSE)</t>
        </is>
      </c>
      <c r="C4">
        <f>IFERROR(VLOOKUP("Speaker",Data!$A$2:$D$11,1,FALSE),"#ERROR")</f>
        <v/>
      </c>
      <c r="D4" s="6" t="inlineStr">
        <is>
          <t>VLOOKUP only searches the FIRST column (codes). Product names are in column 2, so it cannot find "Speaker".</t>
        </is>
      </c>
      <c r="E4" t="inlineStr">
        <is>
          <t>=INDEX(Data!$A$2:$A$11,MATCH("Speaker",Data!$B$2:$B$11,0))</t>
        </is>
      </c>
      <c r="F4">
        <f>INDEX(Data!$A$2:$A$11,MATCH("Speaker",Data!$B$2:$B$11,0))</f>
        <v/>
      </c>
      <c r="G4" t="inlineStr">
        <is>
          <t>P009</t>
        </is>
      </c>
      <c r="H4">
        <f>IF(F4=G4,"FIXED","CHECK")</f>
        <v/>
      </c>
    </row>
    <row r="5">
      <c r="A5" t="inlineStr">
        <is>
          <t>Approximate match left on by mistake</t>
        </is>
      </c>
      <c r="B5" t="inlineStr">
        <is>
          <t>=VLOOKUP("P0045",Data!$A$2:$D$11,4)</t>
        </is>
      </c>
      <c r="C5">
        <f>IFERROR(VLOOKUP("P0045",Data!$A$2:$D$11,4),"#ERROR")</f>
        <v/>
      </c>
      <c r="D5" s="6" t="inlineStr">
        <is>
          <t>Leaving out FALSE means approximate match: it returns the nearest smaller code (P004) instead of saying "not found".</t>
        </is>
      </c>
      <c r="E5" t="inlineStr">
        <is>
          <t>=IFERROR(VLOOKUP("P0045",Data!$A$2:$D$11,4,FALSE),"Not found")</t>
        </is>
      </c>
      <c r="F5">
        <f>IFERROR(VLOOKUP("P0045",Data!$A$2:$D$11,4,FALSE),"Not found")</f>
        <v/>
      </c>
      <c r="G5" t="inlineStr">
        <is>
          <t>Not found</t>
        </is>
      </c>
      <c r="H5">
        <f>IF(F5=G5,"FIXED","CHECK")</f>
        <v/>
      </c>
    </row>
    <row r="6">
      <c r="A6" t="inlineStr">
        <is>
          <t>Column number too big</t>
        </is>
      </c>
      <c r="B6" t="inlineStr">
        <is>
          <t>=VLOOKUP("P002",Data!$A$2:$D$11,5,FALSE)</t>
        </is>
      </c>
      <c r="C6">
        <f>IFERROR(VLOOKUP("P002",Data!$A$2:$D$11,5,FALSE),"#ERROR")</f>
        <v/>
      </c>
      <c r="D6" s="6" t="inlineStr">
        <is>
          <t>The table has 4 columns; asking for column 5 gives #REF!.</t>
        </is>
      </c>
      <c r="E6" t="inlineStr">
        <is>
          <t>=VLOOKUP("P002",Data!$A$2:$D$11,4,FALSE)</t>
        </is>
      </c>
      <c r="F6">
        <f>VLOOKUP("P002",Data!$A$2:$D$11,4,FALSE)</f>
        <v/>
      </c>
      <c r="G6" t="n">
        <v>599</v>
      </c>
      <c r="H6">
        <f>IF(F6=G6,"FIXED","CHECK")</f>
        <v/>
      </c>
    </row>
    <row r="7">
      <c r="A7" t="inlineStr">
        <is>
          <t>Wrong direction: HLOOKUP on vertical data</t>
        </is>
      </c>
      <c r="B7" t="inlineStr">
        <is>
          <t>=HLOOKUP("P003",Data!$A$2:$D$11,4,FALSE)</t>
        </is>
      </c>
      <c r="C7">
        <f>IFERROR(HLOOKUP("P003",Data!$A$2:$D$11,4,FALSE),"#ERROR")</f>
        <v/>
      </c>
      <c r="D7" s="6" t="inlineStr">
        <is>
          <t>HLOOKUP searches the first ROW, but codes run down a COLUMN.</t>
        </is>
      </c>
      <c r="E7" t="inlineStr">
        <is>
          <t>=VLOOKUP("P003",Data!$A$2:$D$11,4,FALSE)</t>
        </is>
      </c>
      <c r="F7">
        <f>VLOOKUP("P003",Data!$A$2:$D$11,4,FALSE)</f>
        <v/>
      </c>
      <c r="G7" t="n">
        <v>11499</v>
      </c>
      <c r="H7">
        <f>IF(F7=G7,"FIXED","CHECK")</f>
        <v/>
      </c>
    </row>
  </sheetData>
  <conditionalFormatting sqref="H2:H7">
    <cfRule type="cellIs" priority="1" operator="equal" dxfId="0">
      <formula>"FIXED"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2026-09-28T06:58:54Z</dcterms:created>
  <dcterms:modified xmlns:dcterms="http://purl.org/dc/terms/" xmlns:xsi="http://www.w3.org/2001/XMLSchema-instance" xsi:type="dcterms:W3CDTF">2026-09-28T06:58:54Z</dcterms:modified>
</cp:coreProperties>
</file>